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280" documentId="13_ncr:1_{F6CB121F-512D-4AA6-A0C1-0FB36C537598}" xr6:coauthVersionLast="47" xr6:coauthVersionMax="47" xr10:uidLastSave="{CB058987-B8B1-4D70-8C37-2AD322DFEE84}"/>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21" i="1" l="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I2"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 i="5"/>
  <c r="G4" i="5"/>
  <c r="I4" i="5"/>
  <c r="J4" i="5"/>
  <c r="L4" i="5"/>
  <c r="L3" i="1"/>
  <c r="L4" i="1"/>
  <c r="L5" i="1"/>
  <c r="L6" i="1"/>
  <c r="L7" i="1"/>
  <c r="L8" i="1"/>
  <c r="L9" i="1"/>
  <c r="L10" i="1"/>
  <c r="L11" i="1"/>
  <c r="L12" i="1"/>
  <c r="L13" i="1"/>
  <c r="L14" i="1"/>
  <c r="L15" i="1"/>
  <c r="L16" i="1"/>
  <c r="L17" i="1"/>
  <c r="L18" i="1"/>
  <c r="L19" i="1"/>
  <c r="L20" i="1"/>
  <c r="J3" i="1"/>
  <c r="J4" i="1"/>
  <c r="J5" i="1"/>
  <c r="J6" i="1"/>
  <c r="J7" i="1"/>
  <c r="J8" i="1"/>
  <c r="J9" i="1"/>
  <c r="J10" i="1"/>
  <c r="J11" i="1"/>
  <c r="J12" i="1"/>
  <c r="J13" i="1"/>
  <c r="J14" i="1"/>
  <c r="J15" i="1"/>
  <c r="J16" i="1"/>
  <c r="J17" i="1"/>
  <c r="J18" i="1"/>
  <c r="J19" i="1"/>
  <c r="J20" i="1"/>
  <c r="I3" i="1"/>
  <c r="I4" i="1"/>
  <c r="I5" i="1"/>
  <c r="I6" i="1"/>
  <c r="I7" i="1"/>
  <c r="I8" i="1"/>
  <c r="I9" i="1"/>
  <c r="I10" i="1"/>
  <c r="I11" i="1"/>
  <c r="I12" i="1"/>
  <c r="I13" i="1"/>
  <c r="I14" i="1"/>
  <c r="I15" i="1"/>
  <c r="I16" i="1"/>
  <c r="I17" i="1"/>
  <c r="I18" i="1"/>
  <c r="I19" i="1"/>
  <c r="I20" i="1"/>
  <c r="G3" i="1"/>
  <c r="G4" i="1"/>
  <c r="G5" i="1"/>
  <c r="G6" i="1"/>
  <c r="G7" i="1"/>
  <c r="G8" i="1"/>
  <c r="G9" i="1"/>
  <c r="G10" i="1"/>
  <c r="G11" i="1"/>
  <c r="G12" i="1"/>
  <c r="G13" i="1"/>
  <c r="G14" i="1"/>
  <c r="G15" i="1"/>
  <c r="G16" i="1"/>
  <c r="G17" i="1"/>
  <c r="G18" i="1"/>
  <c r="G19" i="1"/>
  <c r="G20" i="1"/>
  <c r="B3" i="1"/>
  <c r="B4" i="1"/>
  <c r="B5" i="1"/>
  <c r="B6" i="1"/>
  <c r="B7" i="1"/>
  <c r="B8" i="1"/>
  <c r="B9" i="1"/>
  <c r="B10" i="1"/>
  <c r="B11" i="1"/>
  <c r="B12" i="1"/>
  <c r="B13" i="1"/>
  <c r="B14" i="1"/>
  <c r="B15" i="1"/>
  <c r="B16" i="1"/>
  <c r="B17" i="1"/>
  <c r="B18" i="1"/>
  <c r="B19" i="1"/>
  <c r="B2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<sst xmlns="http://schemas.openxmlformats.org/spreadsheetml/2006/main" count="180291" uniqueCount="39130">
  <si>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</si>
  <si>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</si>
  <si>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</si>
  <si>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</si>
  <si>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</si>
  <si>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</si>
  <si>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</si>
  <si>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</si>
  <si>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</si>
  <si>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</si>
  <si>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</si>
  <si>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</si>
  <si>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</si>
  <si>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</si>
  <si>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</si>
  <si>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</si>
  <si>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</si>
  <si>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</si>
  <si>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</si>
  <si>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</si>
  <si>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</si>
  <si>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</si>
  <si>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</si>
  <si>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</si>
  <si>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</si>
  <si>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</si>
  <si>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</si>
  <si>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</si>
  <si>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</si>
  <si>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</si>
  <si>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</si>
  <si>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</si>
  <si>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</si>
  <si>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</si>
  <si>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</si>
  <si>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</si>
  <si>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</si>
  <si>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</si>
  <si>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</si>
  <si>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</si>
  <si>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</si>
  <si>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</si>
  <si>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</si>
  <si>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</si>
  <si>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</si>
  <si>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</si>
  <si>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</si>
  <si>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</si>
  <si>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</si>
  <si>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</si>
  <si>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</si>
  <si>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</si>
  <si>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</si>
  <si>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</si>
  <si>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</si>
  <si>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</si>
  <si>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</si>
  <si>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</si>
  <si>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</si>
  <si>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</si>
  <si>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</si>
  <si>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</si>
  <si>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</si>
  <si>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</si>
  <si>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</si>
  <si>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</si>
  <si>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</si>
  <si>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</si>
  <si>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</si>
  <si>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</si>
  <si>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</si>
  <si>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</si>
  <si>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</si>
  <si>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</si>
  <si>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</si>
  <si>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</si>
  <si>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</si>
  <si>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</si>
  <si>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</si>
  <si>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</si>
  <si>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</si>
  <si>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</si>
  <si>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</si>
  <si>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</si>
  <si>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</si>
  <si>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</si>
  <si>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</si>
  <si>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</si>
  <si>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</si>
  <si>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</si>
  <si>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</si>
  <si>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</si>
  <si>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</si>
  <si>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</si>
  <si>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</si>
  <si>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</si>
  <si>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</si>
  <si>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</si>
  <si>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</si>
  <si>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</si>
  <si>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</si>
  <si>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</si>
  <si>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</si>
  <si>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</si>
  <si>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</si>
  <si>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</si>
  <si>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</si>
  <si>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</si>
  <si>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</si>
  <si>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</si>
  <si>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</si>
  <si>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</si>
  <si>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</si>
  <si>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</si>
  <si>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</si>
  <si>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</si>
  <si>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</si>
  <si>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</si>
  <si>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</si>
  <si>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</si>
  <si>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</si>
  <si>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</si>
  <si>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</si>
  <si>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</si>
  <si>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</si>
  <si>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</si>
  <si>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</si>
  <si>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</si>
  <si>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</si>
  <si>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</si>
  <si>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</si>
  <si>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</si>
  <si>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</si>
  <si>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</si>
  <si>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</si>
  <si>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</si>
  <si>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</si>
  <si>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</si>
  <si>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</si>
  <si>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</si>
  <si>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</si>
  <si>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</si>
  <si>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</si>
  <si>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</si>
  <si>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</si>
  <si>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</si>
  <si>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</si>
  <si>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</si>
  <si>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</si>
  <si>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</si>
  <si>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</si>
  <si>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</si>
  <si>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</si>
  <si>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</si>
  <si>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</si>
  <si>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</si>
  <si>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</si>
  <si>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</si>
  <si>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</si>
  <si>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</si>
  <si>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</si>
  <si>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</si>
  <si>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</si>
  <si>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</si>
  <si>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</si>
  <si>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</si>
  <si>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</si>
  <si>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</si>
  <si>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</si>
  <si>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</si>
  <si>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</si>
  <si>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</si>
  <si>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</si>
  <si>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</si>
  <si>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</si>
  <si>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</si>
  <si>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</si>
  <si>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</si>
  <si>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</si>
  <si>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</si>
  <si>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</si>
  <si>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</si>
  <si>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</si>
  <si>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</si>
  <si>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</si>
  <si>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</si>
  <si>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</si>
  <si>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</si>
  <si>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</si>
  <si>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</si>
  <si>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</si>
  <si>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</si>
  <si>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</si>
  <si>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</si>
  <si>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</si>
  <si>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</si>
  <si>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</si>
  <si>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</si>
  <si>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</si>
  <si>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</si>
  <si>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</si>
  <si>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</si>
  <si>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</si>
  <si>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</si>
  <si>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</si>
  <si>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</si>
  <si>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</si>
  <si>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</si>
  <si>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</si>
  <si>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</si>
  <si>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</si>
  <si>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</si>
  <si>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</si>
  <si>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</si>
  <si>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</si>
  <si>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</si>
  <si>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</si>
  <si>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</si>
  <si>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</si>
  <si>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</si>
  <si>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</si>
  <si>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</si>
  <si>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</si>
  <si>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</si>
  <si>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</si>
  <si>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</si>
  <si>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</si>
  <si>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</si>
  <si>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</si>
  <si>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</si>
  <si>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</si>
  <si>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</si>
  <si>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</si>
  <si>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</si>
  <si>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</si>
  <si>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</si>
  <si>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</si>
  <si>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</si>
  <si>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</si>
  <si>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</si>
  <si>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</si>
  <si>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</si>
  <si>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</si>
  <si>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</si>
  <si>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</si>
  <si>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</si>
  <si>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</si>
  <si>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</si>
  <si>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</si>
  <si>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</si>
  <si>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</si>
  <si>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</si>
  <si>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</si>
  <si>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</si>
  <si>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</si>
  <si>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</si>
  <si>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</si>
  <si>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</si>
  <si>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</si>
  <si>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</si>
  <si>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</si>
  <si>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</si>
  <si>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</si>
  <si>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</si>
  <si>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</si>
  <si>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</si>
  <si>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</si>
  <si>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</si>
  <si>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</si>
  <si>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</si>
  <si>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</si>
  <si>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</si>
  <si>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</si>
  <si>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</si>
  <si>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</si>
  <si>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</si>
  <si>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</si>
  <si>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</si>
  <si>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</si>
  <si>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</si>
  <si>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</si>
  <si>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</si>
  <si>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</si>
  <si>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</si>
  <si>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</si>
  <si>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</si>
  <si>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</si>
  <si>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</si>
  <si>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</si>
  <si>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</si>
  <si>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</si>
  <si>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</si>
  <si>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</si>
  <si>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</si>
  <si>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</si>
  <si>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</si>
  <si>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</si>
  <si>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</si>
  <si>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</si>
  <si>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</si>
  <si>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</si>
  <si>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</si>
  <si>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</si>
  <si>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</si>
  <si>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</si>
  <si>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</si>
  <si>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</si>
  <si>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</si>
  <si>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</si>
  <si>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</si>
  <si>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</si>
  <si>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</si>
  <si>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</si>
  <si>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</si>
  <si>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</si>
  <si>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</si>
  <si>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</si>
  <si>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</si>
  <si>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</si>
  <si>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</si>
  <si>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</si>
  <si>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</si>
  <si>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</si>
  <si>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</si>
  <si>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</si>
  <si>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</si>
  <si>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</si>
  <si>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</si>
  <si>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</si>
  <si>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</si>
  <si>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</si>
  <si>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</si>
  <si>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</si>
  <si>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</si>
  <si>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</si>
  <si>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</si>
  <si>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</si>
  <si>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</si>
  <si>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</si>
  <si>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</si>
  <si>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</si>
  <si>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</si>
  <si>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</si>
  <si>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</si>
  <si>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</si>
  <si>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</si>
  <si>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</si>
  <si>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</si>
  <si>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</si>
  <si>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</si>
  <si>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</si>
  <si>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</si>
  <si>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</si>
  <si>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</si>
  <si>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</si>
  <si>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</si>
  <si>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</si>
  <si>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</si>
  <si>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</si>
  <si>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</si>
  <si>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</si>
  <si>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</si>
  <si>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</si>
  <si>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</si>
  <si>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</si>
  <si>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</si>
  <si>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</si>
  <si>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</si>
  <si>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</si>
  <si>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</si>
  <si>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</si>
  <si>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</si>
  <si>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</si>
  <si>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</si>
  <si>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</si>
  <si>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</si>
  <si>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</si>
  <si>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</si>
  <si>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</si>
  <si>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</si>
  <si>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</si>
  <si>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</si>
  <si>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</si>
  <si>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</si>
  <si>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</si>
  <si>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</si>
  <si>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</si>
  <si>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</si>
  <si>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</si>
  <si>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</si>
  <si>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</si>
  <si>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</si>
  <si>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</si>
  <si>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</si>
  <si>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</si>
  <si>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</si>
  <si>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</si>
  <si>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</si>
  <si>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</si>
  <si>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</si>
  <si>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</si>
  <si>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</si>
  <si>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</si>
  <si>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</si>
  <si>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</si>
  <si>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</si>
  <si>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</si>
  <si>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</si>
  <si>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</si>
  <si>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</si>
  <si>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</si>
  <si>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</si>
  <si>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</si>
  <si>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</si>
  <si>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</si>
  <si>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</si>
  <si>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</si>
  <si>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</si>
  <si>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</si>
  <si>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</si>
  <si>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</si>
  <si>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</si>
  <si>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</si>
  <si>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</si>
  <si>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</si>
  <si>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</si>
  <si>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</si>
  <si>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</si>
  <si>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</si>
  <si>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</si>
  <si>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</si>
  <si>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</si>
  <si>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</si>
  <si>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</si>
  <si>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</si>
  <si>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</si>
  <si>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</si>
  <si>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</si>
  <si>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</si>
  <si>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</si>
  <si>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</si>
  <si>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</si>
  <si>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</si>
  <si>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</si>
  <si>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</si>
  <si>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</si>
  <si>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</si>
  <si>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</si>
  <si>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</si>
  <si>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</si>
  <si>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</si>
  <si>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</si>
  <si>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</si>
  <si>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</si>
  <si>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</si>
  <si>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</si>
  <si>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</si>
  <si>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</si>
  <si>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</si>
  <si>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</si>
  <si>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</si>
  <si>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</si>
  <si>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</si>
  <si>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</si>
  <si>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</si>
  <si>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</si>
  <si>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</si>
  <si>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</si>
  <si>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</si>
  <si>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</si>
  <si>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</si>
  <si>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</si>
  <si>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</si>
  <si>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</si>
  <si>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</si>
  <si>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</si>
  <si>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</si>
  <si>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</si>
  <si>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</si>
  <si>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</si>
  <si>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</si>
  <si>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</si>
  <si>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</si>
  <si>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</si>
  <si>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</si>
  <si>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</si>
  <si>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</si>
  <si>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</si>
  <si>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</si>
  <si>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</si>
  <si>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</si>
  <si>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</si>
  <si>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</si>
  <si>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</si>
  <si>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</si>
  <si>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</si>
  <si>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</si>
  <si>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</si>
  <si>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</si>
  <si>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</si>
  <si>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</si>
  <si>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</si>
  <si>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</si>
  <si>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</si>
  <si>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</si>
  <si>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</si>
  <si>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</si>
  <si>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</si>
  <si>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</si>
  <si>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</si>
  <si>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</si>
  <si>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</si>
  <si>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</si>
  <si>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</si>
  <si>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</si>
  <si>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</si>
  <si>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</si>
  <si>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</si>
  <si>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</si>
  <si>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</si>
  <si>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</si>
  <si>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</si>
  <si>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</si>
  <si>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</si>
  <si>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</si>
  <si>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</si>
  <si>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</si>
  <si>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</si>
  <si>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</si>
  <si>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</si>
  <si>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</si>
  <si>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</si>
  <si>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</si>
  <si>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</si>
  <si>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</si>
  <si>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</si>
  <si>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</si>
  <si>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</si>
  <si>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</si>
  <si>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</si>
  <si>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</si>
  <si>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</si>
  <si>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</si>
  <si>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</si>
  <si>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</si>
  <si>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</si>
  <si>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</si>
  <si>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</si>
  <si>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</si>
  <si>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</si>
  <si>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</si>
  <si>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</si>
  <si>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</si>
  <si>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</si>
  <si>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</si>
  <si>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</si>
  <si>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</si>
  <si>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</si>
  <si>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</si>
  <si>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</si>
  <si>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</si>
  <si>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</si>
  <si>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</si>
  <si>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</si>
  <si>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</si>
  <si>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</si>
  <si>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</si>
  <si>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</si>
  <si>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</si>
  <si>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</si>
  <si>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</si>
  <si>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</si>
  <si>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</si>
  <si>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</si>
  <si>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</si>
  <si>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</si>
  <si>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</si>
  <si>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</si>
  <si>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</si>
  <si>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</si>
  <si>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</si>
  <si>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</si>
  <si>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</si>
  <si>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</si>
  <si>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</si>
  <si>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</si>
  <si>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</si>
  <si>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</si>
  <si>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</si>
  <si>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</si>
  <si>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</si>
  <si>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</si>
  <si>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</si>
  <si>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</si>
  <si>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</si>
  <si>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</si>
  <si>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</si>
  <si>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</si>
  <si>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</si>
  <si>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</si>
  <si>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</si>
  <si>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</si>
  <si>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</si>
  <si>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</si>
  <si>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</si>
  <si>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</si>
  <si>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</si>
  <si>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</si>
  <si>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</si>
  <si>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</si>
  <si>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</si>
  <si>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</si>
  <si>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</si>
  <si>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</si>
  <si>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</si>
  <si>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</si>
  <si>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</si>
  <si>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</si>
  <si>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</si>
  <si>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</si>
  <si>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</si>
  <si>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</si>
  <si>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</si>
  <si>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</si>
  <si>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</si>
  <si>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</si>
  <si>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</si>
  <si>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</si>
  <si>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</si>
  <si>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</si>
  <si>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</si>
  <si>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</si>
  <si>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</si>
  <si>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</si>
  <si>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</si>
  <si>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</si>
  <si>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</si>
  <si>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</si>
  <si>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</si>
  <si>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</si>
  <si>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</si>
  <si>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</si>
  <si>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</si>
  <si>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</si>
  <si>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</si>
  <si>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</si>
  <si>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</si>
  <si>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</si>
  <si>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</si>
  <si>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</si>
  <si>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</si>
  <si>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</si>
  <si>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</si>
  <si>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</si>
  <si>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</si>
  <si>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</si>
  <si>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</si>
  <si>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</si>
  <si>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</si>
  <si>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</si>
  <si>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</si>
  <si>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</si>
  <si>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</si>
  <si>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</si>
  <si>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</si>
  <si>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</si>
  <si>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</si>
  <si>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</si>
  <si>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</si>
  <si>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</si>
  <si>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</si>
  <si>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</si>
  <si>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</si>
  <si>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</si>
  <si>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</si>
  <si>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</si>
  <si>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</si>
  <si>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</si>
  <si>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</si>
  <si>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</si>
  <si>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</si>
  <si>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</si>
  <si>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</si>
  <si>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</si>
  <si>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</si>
  <si>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</si>
  <si>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</si>
  <si>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</si>
  <si>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</si>
  <si>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</si>
  <si>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</si>
  <si>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</si>
  <si>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</si>
  <si>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</si>
  <si>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</si>
  <si>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</si>
  <si>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</si>
  <si>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</si>
  <si>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</si>
  <si>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</si>
  <si>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</si>
  <si>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</si>
  <si>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</si>
  <si>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</si>
  <si>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</si>
  <si>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</si>
  <si>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</si>
  <si>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</si>
  <si>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</si>
  <si>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</si>
  <si>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</si>
  <si>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</si>
  <si>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</si>
  <si>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</si>
  <si>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</si>
  <si>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</si>
  <si>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</si>
  <si>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</si>
  <si>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</si>
  <si>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</si>
  <si>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</si>
  <si>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</si>
  <si>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</si>
  <si>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</si>
  <si>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</si>
  <si>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</si>
  <si>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</si>
  <si>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</si>
  <si>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</si>
  <si>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</si>
  <si>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</si>
  <si>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</si>
  <si>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</si>
  <si>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</si>
  <si>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</si>
  <si>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</si>
  <si>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</si>
  <si>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</si>
  <si>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</si>
  <si>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</si>
  <si>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</si>
  <si>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</si>
  <si>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</si>
  <si>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</si>
  <si>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</si>
  <si>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</si>
  <si>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</si>
  <si>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</si>
  <si>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</si>
  <si>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</si>
  <si>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</si>
  <si>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</si>
  <si>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</si>
  <si>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</si>
  <si>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</si>
  <si>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</si>
  <si>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</si>
  <si>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</si>
  <si>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</si>
  <si>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</si>
  <si>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</si>
  <si>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</si>
  <si>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</si>
  <si>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</si>
  <si>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</si>
  <si>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</si>
  <si>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</si>
  <si>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</si>
  <si>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</si>
  <si>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</si>
  <si>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</si>
  <si>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</si>
  <si>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</si>
  <si>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</si>
  <si>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</si>
  <si>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</si>
  <si>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</si>
  <si>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</si>
  <si>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</si>
  <si>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</si>
  <si>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</si>
  <si>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</si>
  <si>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</si>
  <si>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</si>
  <si>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</si>
  <si>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</si>
  <si>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</si>
  <si>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</si>
  <si>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</si>
  <si>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</si>
  <si>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</si>
  <si>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</si>
  <si>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</si>
  <si>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</si>
  <si>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</si>
  <si>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</si>
  <si>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</si>
  <si>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</si>
  <si>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</si>
  <si>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</si>
  <si>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</si>
  <si>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</si>
  <si>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</si>
  <si>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</si>
  <si>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</si>
  <si>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</si>
  <si>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</si>
  <si>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</si>
  <si>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</si>
  <si>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</si>
  <si>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</si>
  <si>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</si>
  <si>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</si>
  <si>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</si>
  <si>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</si>
  <si>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</si>
  <si>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</si>
  <si>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</si>
  <si>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</si>
  <si>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</si>
  <si>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</si>
  <si>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</si>
  <si>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</si>
  <si>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</si>
  <si>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</si>
  <si>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</si>
  <si>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</si>
  <si>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</si>
  <si>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</si>
  <si>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</si>
  <si>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</si>
  <si>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</si>
  <si>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</si>
  <si>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</si>
  <si>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</si>
  <si>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</si>
  <si>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</si>
  <si>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</si>
  <si>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</si>
  <si>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</si>
  <si>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</si>
  <si>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</si>
  <si>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</si>
  <si>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</si>
  <si>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</si>
  <si>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</si>
  <si>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</si>
  <si>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</si>
  <si>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</si>
  <si>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</si>
  <si>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</si>
  <si>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</si>
  <si>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</si>
  <si>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</si>
  <si>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</si>
  <si>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</si>
  <si>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</si>
  <si>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</si>
  <si>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</si>
  <si>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</si>
  <si>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</si>
  <si>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</si>
  <si>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</si>
  <si>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</si>
  <si>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</si>
  <si>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</si>
  <si>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</si>
  <si>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</si>
  <si>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</si>
  <si>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</si>
  <si>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</si>
  <si>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</si>
  <si>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</si>
  <si>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</si>
  <si>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</si>
  <si>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</si>
  <si>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</si>
  <si>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</si>
  <si>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</si>
  <si>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</si>
  <si>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</si>
  <si>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</si>
  <si>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</si>
  <si>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</si>
  <si>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</si>
  <si>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</si>
  <si>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</si>
  <si>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</si>
  <si>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</si>
  <si>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</si>
  <si>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</si>
  <si>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</si>
  <si>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</si>
  <si>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</si>
  <si>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</si>
  <si>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</si>
  <si>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</si>
  <si>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</si>
  <si>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</si>
  <si>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</si>
  <si>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</si>
  <si>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</si>
  <si>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</si>
  <si>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</si>
  <si>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</si>
  <si>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</si>
  <si>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</si>
  <si>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</si>
  <si>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</si>
  <si>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</si>
  <si>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</si>
  <si>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</si>
  <si>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</si>
  <si>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</si>
  <si>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</si>
  <si>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</si>
  <si>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</si>
  <si>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</si>
  <si>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</si>
  <si>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</si>
  <si>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</si>
  <si>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</si>
  <si>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</si>
  <si>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</si>
  <si>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</si>
  <si>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</si>
  <si>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</si>
  <si>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</si>
  <si>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</si>
  <si>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</si>
  <si>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</si>
  <si>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</si>
  <si>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</si>
  <si>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</si>
  <si>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</si>
  <si>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</si>
  <si>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</si>
  <si>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</si>
  <si>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</si>
  <si>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</si>
  <si>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</si>
  <si>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</si>
  <si>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</si>
  <si>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</si>
  <si>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</si>
  <si>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</si>
  <si>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</si>
  <si>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</si>
  <si>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</si>
  <si>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</si>
  <si>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</si>
  <si>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</si>
  <si>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</si>
  <si>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</si>
  <si>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</si>
  <si>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</si>
  <si>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</si>
  <si>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</si>
  <si>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</si>
  <si>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</si>
  <si>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</si>
  <si>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</si>
  <si>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</si>
  <si>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</si>
  <si>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</si>
  <si>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</si>
  <si>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</si>
  <si>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</si>
  <si>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</si>
  <si>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</si>
  <si>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</si>
  <si>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</si>
  <si>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</si>
  <si>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</si>
  <si>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</si>
  <si>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</si>
  <si>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</si>
  <si>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</si>
  <si>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</si>
  <si>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</si>
  <si>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</si>
  <si>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</si>
  <si>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</si>
  <si>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</si>
  <si>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</si>
  <si>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</si>
  <si>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</si>
  <si>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</si>
  <si>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</si>
  <si>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</si>
  <si>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</si>
  <si>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</si>
  <si>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</si>
  <si>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</si>
  <si>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</si>
  <si>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</si>
  <si>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</si>
  <si>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</si>
  <si>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</si>
  <si>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</si>
  <si>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</si>
  <si>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</si>
  <si>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</si>
  <si>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</si>
  <si>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</si>
  <si>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</si>
  <si>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</si>
  <si>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</si>
  <si>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</si>
  <si>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</si>
  <si>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</si>
  <si>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</si>
  <si>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</si>
  <si>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</si>
  <si>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</si>
  <si>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</si>
  <si>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</si>
  <si>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</si>
  <si>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</si>
  <si>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</si>
  <si>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</si>
  <si>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</si>
  <si>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</si>
  <si>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</si>
  <si>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</si>
  <si>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</si>
  <si>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</si>
  <si>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</si>
  <si>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</si>
  <si>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</si>
  <si>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</si>
  <si>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</si>
  <si>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</si>
  <si>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</si>
  <si>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</si>
  <si>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</si>
  <si>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</si>
  <si>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</si>
  <si>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</si>
  <si>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</si>
  <si>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</si>
  <si>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</si>
  <si>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</si>
  <si>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</si>
  <si>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</si>
  <si>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</si>
  <si>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</si>
  <si>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</si>
  <si>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</si>
  <si>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</si>
  <si>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</si>
  <si>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</si>
  <si>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</si>
  <si>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</si>
  <si>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</si>
  <si>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</si>
  <si>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</si>
  <si>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</si>
  <si>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</si>
  <si>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</si>
  <si>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</si>
  <si>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</si>
  <si>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</si>
  <si>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</si>
  <si>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</si>
  <si>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</si>
  <si>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</si>
  <si>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</si>
  <si>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</si>
  <si>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</si>
  <si>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</si>
  <si>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</si>
  <si>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</si>
  <si>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</si>
  <si>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</si>
  <si>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</si>
  <si>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</si>
  <si>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</si>
  <si>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</si>
  <si>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</si>
  <si>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</si>
  <si>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</si>
  <si>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</si>
  <si>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</si>
  <si>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</si>
  <si>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</si>
  <si>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</si>
  <si>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</si>
  <si>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</si>
  <si>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</si>
  <si>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</si>
  <si>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</si>
  <si>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</si>
  <si>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</si>
  <si>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</si>
  <si>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</si>
  <si>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</si>
  <si>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</si>
  <si>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</si>
  <si>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</si>
  <si>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</si>
  <si>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</si>
  <si>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</si>
  <si>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</si>
  <si>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</si>
  <si>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</si>
  <si>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</si>
  <si>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</si>
  <si>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</si>
  <si>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</si>
  <si>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</si>
  <si>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</si>
  <si>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</si>
  <si>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</si>
  <si>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</si>
  <si>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</si>
  <si>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</si>
  <si>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</si>
  <si>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</si>
  <si>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</si>
  <si>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</si>
  <si>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</si>
  <si>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</si>
  <si>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</si>
  <si>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</si>
  <si>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</si>
  <si>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</si>
  <si>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</si>
  <si>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</si>
  <si>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</si>
  <si>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</si>
  <si>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</si>
  <si>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</si>
  <si>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</si>
  <si>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</si>
  <si>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</si>
  <si>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</si>
  <si>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</si>
  <si>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</si>
  <si>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</si>
  <si>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</si>
  <si>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</si>
  <si>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</si>
  <si>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</si>
  <si>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</si>
  <si>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</si>
  <si>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</si>
  <si>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</si>
  <si>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</si>
  <si>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</si>
  <si>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</si>
  <si>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</si>
  <si>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</si>
  <si>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</si>
  <si>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</si>
  <si>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</si>
  <si>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</si>
  <si>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</si>
  <si>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</si>
  <si>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</si>
  <si>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</si>
  <si>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</si>
  <si>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</si>
  <si>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</si>
  <si>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</si>
  <si>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</si>
  <si>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</si>
  <si>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</si>
  <si>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</si>
  <si>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</si>
  <si>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</si>
  <si>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</si>
  <si>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</si>
  <si>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</si>
  <si>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</si>
  <si>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</si>
  <si>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</si>
  <si>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</si>
  <si>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</si>
  <si>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</si>
  <si>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</si>
  <si>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</si>
  <si>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</si>
  <si>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</si>
  <si>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</si>
  <si>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</si>
  <si>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</si>
  <si>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</si>
  <si>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</si>
  <si>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</si>
  <si>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</si>
  <si>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</si>
  <si>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</si>
  <si>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</si>
  <si>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</si>
  <si>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</si>
  <si>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</si>
  <si>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</si>
  <si>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</si>
  <si>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</si>
  <si>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</si>
  <si>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</si>
  <si>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</si>
  <si>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</si>
  <si>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</si>
  <si>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</si>
  <si>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</si>
  <si>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</si>
  <si>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</si>
  <si>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</si>
  <si>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</si>
  <si>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</si>
  <si>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</si>
  <si>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</si>
  <si>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</si>
  <si>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</si>
  <si>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</si>
  <si>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</si>
  <si>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</si>
  <si>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</si>
  <si>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</si>
  <si>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</si>
  <si>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</si>
  <si>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</si>
  <si>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</si>
  <si>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</si>
  <si>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</si>
  <si>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</si>
  <si>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</si>
  <si>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</si>
  <si>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</si>
  <si>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</si>
  <si>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</si>
  <si>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</si>
  <si>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</si>
  <si>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</si>
  <si>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</si>
  <si>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</si>
  <si>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</si>
  <si>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</si>
  <si>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</si>
  <si>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</si>
  <si>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</si>
  <si>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</si>
  <si>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</si>
  <si>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</si>
  <si>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</si>
  <si>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</si>
  <si>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</si>
  <si>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</si>
  <si>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</si>
  <si>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</si>
  <si>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</si>
  <si>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</si>
  <si>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</si>
  <si>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</si>
  <si>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</si>
  <si>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</si>
  <si>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</si>
  <si>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</si>
  <si>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</si>
  <si>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</si>
  <si>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</si>
  <si>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</si>
  <si>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</si>
  <si>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</si>
  <si>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</si>
  <si>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</si>
  <si>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</si>
  <si>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</si>
  <si>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</si>
  <si>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</si>
  <si>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</si>
  <si>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</si>
  <si>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</si>
  <si>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</si>
  <si>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</si>
  <si>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</si>
  <si>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</si>
  <si>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</si>
  <si>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</si>
  <si>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</si>
  <si>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</si>
  <si>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</si>
  <si>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</si>
  <si>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</si>
  <si>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</si>
  <si>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</si>
  <si>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</si>
  <si>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</si>
  <si>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</si>
  <si>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</si>
  <si>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</si>
  <si>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</si>
  <si>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</si>
  <si>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</si>
  <si>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</si>
  <si>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</si>
  <si>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</si>
  <si>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</si>
  <si>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</si>
  <si>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</si>
  <si>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</si>
  <si>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</si>
  <si>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</si>
  <si>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</si>
  <si>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</si>
  <si>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</si>
  <si>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</si>
  <si>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</si>
  <si>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</si>
  <si>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</si>
  <si>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</si>
  <si>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</si>
  <si>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</si>
  <si>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</si>
  <si>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</si>
  <si>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</si>
  <si>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</si>
  <si>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</si>
  <si>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</si>
  <si>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</si>
  <si>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</si>
  <si>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</si>
  <si>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</si>
  <si>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</si>
  <si>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</si>
  <si>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</si>
  <si>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</si>
  <si>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</si>
  <si>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</si>
  <si>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</si>
  <si>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</si>
  <si>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</si>
  <si>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</si>
  <si>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</si>
  <si>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</si>
  <si>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</si>
  <si>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</si>
  <si>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</si>
  <si>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</si>
  <si>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</si>
  <si>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</si>
  <si>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</si>
  <si>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</si>
  <si>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</si>
  <si>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</si>
  <si>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</si>
  <si>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</si>
  <si>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</si>
  <si>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</si>
  <si>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</si>
  <si>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</si>
  <si>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</si>
  <si>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</si>
  <si>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</si>
  <si>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</si>
  <si>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</si>
  <si>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</si>
  <si>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</si>
  <si>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</si>
  <si>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</si>
  <si>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</si>
  <si>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</si>
  <si>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</si>
  <si>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</si>
  <si>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</si>
  <si>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</si>
  <si>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</si>
  <si>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</si>
  <si>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</si>
  <si>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</si>
  <si>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</si>
  <si>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</si>
  <si>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</si>
  <si>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</si>
  <si>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</si>
  <si>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</si>
  <si>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</si>
  <si>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</si>
  <si>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</si>
  <si>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</si>
  <si>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</si>
  <si>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</si>
  <si>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</si>
  <si>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</si>
  <si>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</si>
  <si>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</si>
  <si>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</si>
  <si>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</si>
  <si>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</si>
  <si>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</si>
  <si>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</si>
  <si>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</si>
  <si>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</si>
  <si>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</si>
  <si>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</si>
  <si>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</si>
  <si>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</si>
  <si>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</si>
  <si>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</si>
  <si>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</si>
  <si>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</si>
  <si>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</si>
  <si>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</si>
  <si>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</si>
  <si>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</si>
  <si>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</si>
  <si>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</si>
  <si>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</si>
  <si>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</si>
  <si>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</si>
  <si>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</si>
  <si>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</si>
  <si>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</si>
  <si>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</si>
  <si>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</si>
  <si>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</si>
  <si>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</si>
  <si>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</si>
  <si>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</si>
  <si>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</si>
  <si>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</si>
  <si>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</si>
  <si>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</si>
  <si>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</si>
  <si>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</si>
  <si>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</si>
  <si>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</si>
  <si>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</si>
  <si>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</si>
  <si>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</si>
  <si>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</si>
  <si>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</si>
  <si>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</si>
  <si>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</si>
  <si>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</si>
  <si>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</si>
  <si>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</si>
  <si>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</si>
  <si>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</si>
  <si>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</si>
  <si>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</si>
  <si>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</si>
  <si>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</si>
  <si>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</si>
  <si>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</si>
  <si>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</si>
  <si>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</si>
  <si>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</si>
  <si>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</si>
  <si>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</si>
  <si>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</si>
  <si>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</si>
  <si>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</si>
  <si>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</si>
  <si>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</si>
  <si>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</si>
  <si>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</si>
  <si>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</si>
  <si>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</si>
  <si>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</si>
  <si>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</si>
  <si>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</si>
  <si>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</si>
  <si>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</si>
  <si>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</si>
  <si>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</si>
  <si>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</si>
  <si>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</si>
  <si>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</si>
  <si>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</si>
  <si>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</si>
  <si>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</si>
  <si>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</si>
  <si>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</si>
  <si>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</si>
  <si>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</si>
  <si>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</si>
  <si>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</si>
  <si>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</si>
  <si>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</si>
  <si>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</si>
  <si>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</si>
  <si>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</si>
  <si>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</si>
  <si>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</si>
  <si>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</si>
  <si>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</si>
  <si>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</si>
  <si>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</si>
  <si>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</si>
  <si>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</si>
  <si>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</si>
  <si>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</si>
  <si>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</si>
  <si>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</si>
  <si>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</si>
  <si>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</si>
  <si>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</si>
  <si>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</si>
  <si>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</si>
  <si>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</si>
  <si>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</si>
  <si>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</si>
  <si>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</si>
  <si>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</si>
  <si>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</si>
  <si>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</si>
  <si>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</si>
  <si>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</si>
  <si>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</si>
  <si>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</si>
  <si>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</si>
  <si>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</si>
  <si>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</si>
  <si>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</si>
  <si>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</si>
  <si>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</si>
  <si>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</si>
  <si>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</si>
  <si>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</si>
  <si>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</si>
  <si>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</si>
  <si>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</si>
  <si>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</si>
  <si>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</si>
  <si>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</si>
  <si>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</si>
  <si>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</si>
  <si>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</si>
  <si>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</si>
  <si>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</si>
  <si>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</si>
  <si>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</si>
  <si>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</si>
  <si>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</si>
  <si>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</si>
  <si>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</si>
  <si>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</si>
  <si>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</si>
  <si>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</si>
  <si>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</si>
  <si>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</si>
  <si>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</si>
  <si>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</si>
  <si>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</si>
  <si>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</si>
  <si>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</si>
  <si>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</si>
  <si>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</si>
  <si>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</si>
  <si>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</si>
  <si>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</si>
  <si>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</si>
  <si>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</si>
  <si>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</si>
  <si>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</si>
  <si>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</si>
  <si>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</si>
  <si>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</si>
  <si>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</si>
  <si>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</si>
  <si>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</si>
  <si>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</si>
  <si>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</si>
  <si>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</si>
  <si>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</si>
  <si>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</si>
  <si>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</si>
  <si>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</si>
  <si>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</si>
  <si>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</si>
  <si>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</si>
  <si>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</si>
  <si>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</si>
  <si>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</si>
  <si>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</si>
  <si>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</si>
  <si>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</si>
  <si>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</si>
  <si>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</si>
  <si>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</si>
  <si>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</si>
  <si>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</si>
  <si>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</si>
  <si>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</si>
  <si>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</si>
  <si>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</si>
  <si>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</si>
  <si>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</si>
  <si>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</si>
  <si>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</si>
  <si>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</si>
  <si>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</si>
  <si>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</si>
  <si>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</si>
  <si>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</si>
  <si>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</si>
  <si>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</si>
  <si>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</si>
  <si>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</si>
  <si>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</si>
  <si>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</si>
  <si>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</si>
  <si>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</si>
  <si>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</si>
  <si>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</si>
  <si>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</si>
  <si>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</si>
  <si>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</si>
  <si>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</si>
  <si>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</si>
  <si>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</si>
  <si>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</si>
  <si>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</si>
  <si>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</si>
  <si>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</si>
  <si>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</si>
  <si>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</si>
  <si>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</si>
  <si>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</si>
  <si>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</si>
  <si>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</si>
  <si>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</si>
  <si>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</si>
  <si>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</si>
  <si>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</si>
  <si>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</si>
  <si>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</si>
  <si>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</si>
  <si>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</si>
  <si>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</si>
  <si>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</si>
  <si>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</si>
  <si>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</si>
  <si>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</si>
  <si>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</si>
  <si>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</si>
  <si>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</si>
  <si>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</si>
  <si>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</si>
  <si>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</si>
  <si>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</si>
  <si>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</si>
  <si>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</si>
  <si>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</si>
  <si>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</si>
  <si>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</si>
  <si>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</si>
  <si>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</si>
  <si>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</si>
  <si>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</si>
  <si>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</si>
  <si>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</si>
  <si>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</si>
  <si>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</si>
  <si>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</si>
  <si>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</si>
  <si>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</si>
  <si>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</si>
  <si>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</si>
  <si>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</si>
  <si>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</si>
  <si>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</si>
  <si>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</si>
  <si>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</si>
  <si>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</si>
  <si>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</si>
  <si>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</si>
  <si>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</si>
  <si>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</si>
  <si>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</si>
  <si>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</si>
  <si>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</si>
  <si>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</si>
  <si>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</si>
  <si>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</si>
  <si>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</si>
  <si>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</si>
  <si>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</si>
  <si>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</si>
  <si>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</si>
  <si>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</si>
  <si>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</si>
  <si>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</si>
  <si>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</si>
  <si>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</si>
  <si>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</si>
  <si>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</si>
  <si>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</si>
  <si>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</si>
  <si>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</si>
  <si>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</si>
  <si>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</si>
  <si>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</si>
  <si>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</si>
  <si>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</si>
  <si>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</si>
  <si>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</si>
  <si>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</si>
  <si>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</si>
  <si>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</si>
  <si>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</si>
  <si>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</si>
  <si>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</si>
  <si>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</si>
  <si>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</si>
  <si>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</si>
  <si>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</si>
  <si>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</si>
  <si>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</si>
  <si>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</si>
  <si>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</si>
  <si>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</si>
  <si>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</si>
  <si>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</si>
  <si>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</si>
  <si>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</si>
  <si>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</si>
  <si>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</si>
  <si>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</si>
  <si>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</si>
  <si>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</si>
  <si>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</si>
  <si>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</si>
  <si>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</si>
  <si>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</si>
  <si>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</si>
  <si>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</si>
  <si>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</si>
  <si>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</si>
  <si>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</si>
  <si>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</si>
  <si>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</si>
  <si>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</si>
  <si>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</si>
  <si>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</si>
  <si>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</si>
  <si>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</si>
  <si>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</si>
  <si>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</si>
  <si>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</si>
  <si>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</si>
  <si>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</si>
  <si>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</si>
  <si>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</si>
  <si>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</si>
  <si>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</si>
  <si>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</si>
  <si>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</si>
  <si>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</si>
  <si>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</si>
  <si>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</si>
  <si>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</si>
  <si>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</si>
  <si>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</si>
  <si>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</si>
  <si>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</si>
  <si>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</si>
  <si>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</si>
  <si>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</si>
  <si>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</si>
  <si>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</si>
  <si>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</si>
  <si>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</si>
  <si>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</si>
  <si>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</si>
  <si>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</si>
  <si>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</si>
  <si>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</si>
  <si>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</si>
  <si>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</si>
  <si>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</si>
  <si>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</si>
  <si>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</si>
  <si>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</si>
  <si>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</si>
  <si>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</si>
  <si>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</si>
  <si>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</si>
  <si>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</si>
  <si>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</si>
  <si>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</si>
  <si>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</si>
  <si>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</si>
  <si>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</si>
  <si>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</si>
  <si>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</si>
  <si>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</si>
  <si>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</si>
  <si>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</si>
  <si>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</si>
  <si>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</si>
  <si>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</si>
  <si>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</si>
  <si>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</si>
  <si>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</si>
  <si>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</si>
  <si>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</si>
  <si>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</si>
  <si>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</si>
  <si>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</si>
  <si>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</si>
  <si>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</si>
  <si>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</si>
  <si>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</si>
  <si>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</si>
  <si>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</si>
  <si>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</si>
  <si>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</si>
  <si>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</si>
  <si>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</si>
  <si>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</si>
  <si>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</si>
  <si>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</si>
  <si>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</si>
  <si>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</si>
  <si>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</si>
  <si>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</si>
  <si>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</si>
  <si>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</si>
  <si>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</si>
  <si>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</si>
  <si>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</si>
  <si>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</si>
  <si>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</si>
  <si>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</si>
  <si>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</si>
  <si>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</si>
  <si>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</si>
  <si>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</si>
  <si>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</si>
  <si>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</si>
  <si>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</si>
  <si>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</si>
  <si>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</si>
  <si>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</si>
  <si>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</si>
  <si>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</si>
  <si>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</si>
  <si>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</si>
  <si>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</si>
  <si>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</si>
  <si>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</si>
  <si>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</si>
  <si>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</si>
  <si>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</si>
  <si>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</si>
  <si>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</si>
  <si>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</si>
  <si>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</si>
  <si>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</si>
  <si>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</si>
  <si>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</si>
  <si>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</si>
  <si>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</si>
  <si>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</si>
  <si>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</si>
  <si>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</si>
  <si>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</si>
  <si>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</si>
  <si>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</si>
  <si>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</si>
  <si>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</si>
  <si>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</si>
  <si>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</si>
  <si>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</si>
  <si>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</si>
  <si>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</si>
  <si>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</si>
  <si>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</si>
  <si>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</si>
  <si>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</si>
  <si>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</si>
  <si>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</si>
  <si>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</si>
  <si>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</si>
  <si>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</si>
  <si>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</si>
  <si>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</si>
  <si>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</si>
  <si>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</si>
  <si>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</si>
  <si>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</si>
  <si>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</si>
  <si>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</si>
  <si>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</si>
  <si>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</si>
  <si>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</si>
  <si>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</si>
  <si>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</si>
  <si>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</si>
  <si>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</si>
  <si>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</si>
  <si>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</si>
  <si>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</si>
  <si>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</si>
  <si>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</si>
  <si>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</si>
  <si>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</si>
  <si>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</si>
  <si>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</si>
  <si>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</si>
  <si>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</si>
  <si>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</si>
  <si>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</si>
  <si>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</si>
  <si>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</si>
  <si>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</si>
  <si>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</si>
  <si>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</si>
  <si>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</si>
  <si>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</si>
  <si>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</si>
  <si>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</si>
  <si>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</si>
  <si>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</si>
  <si>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</si>
  <si>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</si>
  <si>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</si>
  <si>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</si>
  <si>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</si>
  <si>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</si>
  <si>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</si>
  <si>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</si>
  <si>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</si>
  <si>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</si>
  <si>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</si>
  <si>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</si>
  <si>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</si>
  <si>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</si>
  <si>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</si>
  <si>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</si>
  <si>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</si>
  <si>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</si>
  <si>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</si>
  <si>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</si>
  <si>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</si>
  <si>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</si>
  <si>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</si>
  <si>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</si>
  <si>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</si>
  <si>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</si>
  <si>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</si>
  <si>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</si>
  <si>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</si>
  <si>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</si>
  <si>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</si>
  <si>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</si>
  <si>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</si>
  <si>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</si>
  <si>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</si>
  <si>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</si>
  <si>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</si>
  <si>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</si>
  <si>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</si>
  <si>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</si>
  <si>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</si>
  <si>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</si>
  <si>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</si>
  <si>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</si>
  <si>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</si>
  <si>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</si>
  <si>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</si>
  <si>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</si>
  <si>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</si>
  <si>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</si>
  <si>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</si>
  <si>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</si>
  <si>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</si>
  <si>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</si>
  <si>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</si>
  <si>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</si>
  <si>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</si>
  <si>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</si>
  <si>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</si>
  <si>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</si>
  <si>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</si>
  <si>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</si>
  <si>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</si>
  <si>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</si>
  <si>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</si>
  <si>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</si>
  <si>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</si>
  <si>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</si>
  <si>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</si>
  <si>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</si>
  <si>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</si>
  <si>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</si>
  <si>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</si>
  <si>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</si>
  <si>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</si>
  <si>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</si>
  <si>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</si>
  <si>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</si>
  <si>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</si>
  <si>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</si>
  <si>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</si>
  <si>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</si>
  <si>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</si>
  <si>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</si>
  <si>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</si>
  <si>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</si>
  <si>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</si>
  <si>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</si>
  <si>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</si>
  <si>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</si>
  <si>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</si>
  <si>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</si>
  <si>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</si>
  <si>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</si>
  <si>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</si>
  <si>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</si>
  <si>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</si>
  <si>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</si>
  <si>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</si>
  <si>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</si>
  <si>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</si>
  <si>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</si>
  <si>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</si>
  <si>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</si>
  <si>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</si>
  <si>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</si>
  <si>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</si>
  <si>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</si>
  <si>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</si>
  <si>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</si>
  <si>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</si>
  <si>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</si>
  <si>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</si>
  <si>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</si>
  <si>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</si>
  <si>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</si>
  <si>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</si>
  <si>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</si>
  <si>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</si>
  <si>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</si>
  <si>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</si>
  <si>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</si>
  <si>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</si>
  <si>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</si>
  <si>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</si>
  <si>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</si>
  <si>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</si>
  <si>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</si>
  <si>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</si>
  <si>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</si>
  <si>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</si>
  <si>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</si>
  <si>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</si>
  <si>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</si>
  <si>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</si>
  <si>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</si>
  <si>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</si>
  <si>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</si>
  <si>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</si>
  <si>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</si>
  <si>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</si>
  <si>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</si>
  <si>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</si>
  <si>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</si>
  <si>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</si>
  <si>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</si>
  <si>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</si>
  <si>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</si>
  <si>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</si>
  <si>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</si>
  <si>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</si>
  <si>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</si>
  <si>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</si>
  <si>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</si>
  <si>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</si>
  <si>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</si>
  <si>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</si>
  <si>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</si>
  <si>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</si>
  <si>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</si>
  <si>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</si>
  <si>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</si>
  <si>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</si>
  <si>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</si>
  <si>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</si>
  <si>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</si>
  <si>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</si>
  <si>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</si>
  <si>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</si>
  <si>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</si>
  <si>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</si>
  <si>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</si>
  <si>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</si>
  <si>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</si>
  <si>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</si>
  <si>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</si>
  <si>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</si>
  <si>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</si>
  <si>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</si>
  <si>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</si>
  <si>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</si>
  <si>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</si>
  <si>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</si>
  <si>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</si>
  <si>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</si>
  <si>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</si>
  <si>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</si>
  <si>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</si>
  <si>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</si>
  <si>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</si>
  <si>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</si>
  <si>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</si>
  <si>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</si>
  <si>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</si>
  <si>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</si>
  <si>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</si>
  <si>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</si>
  <si>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</si>
  <si>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</si>
  <si>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</si>
  <si>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</si>
  <si>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</si>
  <si>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</si>
  <si>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</si>
  <si>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</si>
  <si>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</si>
  <si>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</si>
  <si>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</si>
  <si>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</si>
  <si>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</si>
  <si>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</si>
  <si>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</si>
  <si>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</si>
  <si>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</si>
  <si>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</si>
  <si>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</si>
  <si>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</si>
  <si>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</si>
  <si>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</si>
  <si>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</si>
  <si>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</si>
  <si>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</si>
  <si>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</si>
  <si>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</si>
  <si>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</si>
  <si>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</si>
  <si>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</si>
  <si>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</si>
  <si>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</si>
  <si>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</si>
  <si>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</si>
  <si>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</si>
  <si>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</si>
  <si>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</si>
  <si>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</si>
  <si>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</si>
  <si>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</si>
  <si>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</si>
  <si>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</si>
  <si>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</si>
  <si>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</si>
  <si>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</si>
  <si>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</si>
  <si>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</si>
  <si>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</si>
  <si>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</si>
  <si>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</si>
  <si>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</si>
  <si>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</si>
  <si>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</si>
  <si>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</si>
  <si>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</si>
  <si>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</si>
  <si>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</si>
  <si>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</si>
  <si>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</si>
  <si>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</si>
  <si>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</si>
  <si>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</si>
  <si>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</si>
  <si>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</si>
  <si>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</si>
  <si>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</si>
  <si>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</si>
  <si>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</si>
  <si>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</si>
  <si>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</si>
  <si>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</si>
  <si>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</si>
  <si>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</si>
  <si>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</si>
  <si>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</si>
  <si>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</si>
  <si>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</si>
  <si>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</si>
  <si>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</si>
  <si>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</si>
  <si>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</si>
  <si>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</si>
  <si>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</si>
  <si>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</si>
  <si>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</si>
  <si>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</si>
  <si>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</si>
  <si>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</si>
  <si>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</si>
  <si>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</si>
  <si>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</si>
  <si>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</si>
  <si>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</si>
  <si>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</si>
  <si>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</si>
  <si>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</si>
  <si>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</si>
  <si>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</si>
  <si>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</si>
  <si>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</si>
  <si>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</si>
  <si>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</si>
  <si>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</si>
  <si>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</si>
  <si>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</si>
  <si>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</si>
  <si>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</si>
  <si>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</si>
  <si>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</si>
  <si>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</si>
  <si>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</si>
  <si>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</si>
  <si>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</si>
  <si>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</si>
  <si>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</si>
  <si>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</si>
  <si>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</si>
  <si>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</si>
  <si>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</si>
  <si>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</si>
  <si>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</si>
  <si>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</si>
  <si>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</si>
  <si>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</si>
  <si>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</si>
  <si>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</si>
  <si>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</si>
  <si>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</si>
  <si>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</si>
  <si>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</si>
  <si>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</si>
  <si>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</si>
  <si>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</si>
  <si>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</si>
  <si>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</si>
  <si>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</si>
  <si>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</si>
  <si>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</si>
  <si>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</si>
  <si>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</si>
  <si>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</si>
  <si>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</si>
  <si>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</si>
  <si>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</si>
  <si>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</si>
  <si>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</si>
  <si>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</si>
  <si>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</si>
  <si>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</si>
  <si>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</si>
  <si>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</si>
  <si>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</si>
  <si>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</si>
  <si>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</si>
  <si>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</si>
  <si>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</si>
  <si>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</si>
  <si>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</si>
  <si>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</si>
  <si>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</si>
  <si>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</si>
  <si>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</si>
  <si>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</si>
  <si>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</si>
  <si>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</si>
  <si>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</si>
  <si>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</si>
  <si>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</si>
  <si>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</si>
  <si>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</si>
  <si>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</si>
  <si>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</si>
  <si>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</si>
  <si>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</si>
  <si>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</si>
  <si>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</si>
  <si>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</si>
  <si>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</si>
  <si>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</si>
  <si>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</si>
  <si>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</si>
  <si>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</si>
  <si>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</si>
  <si>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</si>
  <si>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</si>
  <si>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</si>
  <si>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</si>
  <si>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</si>
  <si>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</si>
  <si>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</si>
  <si>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</si>
  <si>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</si>
  <si>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</si>
  <si>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</si>
  <si>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</si>
  <si>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</si>
  <si>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</si>
  <si>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</si>
  <si>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</si>
  <si>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</si>
  <si>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</si>
  <si>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</si>
  <si>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</si>
  <si>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</si>
  <si>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</si>
  <si>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</si>
  <si>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</si>
  <si>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</si>
  <si>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</si>
  <si>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</si>
  <si>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</si>
  <si>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</si>
  <si>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</si>
  <si>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</si>
  <si>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</si>
  <si>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</si>
  <si>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</si>
  <si>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</si>
  <si>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</si>
  <si>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</si>
  <si>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</si>
  <si>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</si>
  <si>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</si>
  <si>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</si>
  <si>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</si>
  <si>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</si>
  <si>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</si>
  <si>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</si>
  <si>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</si>
  <si>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</si>
  <si>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</si>
  <si>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</si>
  <si>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</si>
  <si>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</si>
  <si>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</si>
  <si>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</si>
  <si>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</si>
  <si>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</si>
  <si>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</si>
  <si>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</si>
  <si>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</si>
  <si>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</si>
  <si>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</si>
  <si>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</si>
  <si>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</si>
  <si>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</si>
  <si>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</si>
  <si>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</si>
  <si>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</si>
  <si>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</si>
  <si>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</si>
  <si>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</si>
  <si>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</si>
  <si>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</si>
  <si>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</si>
  <si>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</si>
  <si>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</si>
  <si>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</si>
  <si>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</si>
  <si>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</si>
  <si>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</si>
  <si>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</si>
  <si>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</si>
  <si>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</si>
  <si>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</si>
  <si>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</si>
  <si>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</si>
  <si>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</si>
  <si>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</si>
  <si>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</si>
  <si>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</si>
  <si>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</si>
  <si>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</si>
  <si>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</si>
  <si>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</si>
  <si>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</si>
  <si>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</si>
  <si>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</si>
  <si>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</si>
  <si>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</si>
  <si>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</si>
  <si>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</si>
  <si>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</si>
  <si>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</si>
  <si>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</si>
  <si>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</si>
  <si>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</si>
  <si>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</si>
  <si>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</si>
  <si>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</si>
  <si>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</si>
  <si>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</si>
  <si>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</si>
  <si>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</si>
  <si>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</si>
  <si>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</si>
  <si>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</si>
  <si>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</si>
  <si>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</si>
  <si>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</si>
  <si>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</si>
  <si>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</si>
  <si>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</si>
  <si>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</si>
  <si>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</si>
  <si>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</si>
  <si>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</si>
  <si>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</si>
  <si>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</si>
  <si>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</si>
  <si>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</si>
  <si>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</si>
  <si>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</si>
  <si>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</si>
  <si>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</si>
  <si>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</si>
  <si>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</si>
  <si>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</si>
  <si>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</si>
  <si>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</si>
  <si>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</si>
  <si>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</si>
  <si>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</si>
  <si>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</si>
  <si>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</si>
  <si>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</si>
  <si>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</si>
  <si>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</si>
  <si>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</si>
  <si>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</si>
  <si>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</si>
  <si>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</si>
  <si>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</si>
  <si>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</si>
  <si>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</si>
  <si>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</si>
  <si>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</si>
  <si>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</si>
  <si>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</si>
  <si>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</si>
  <si>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</si>
  <si>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</si>
  <si>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</si>
  <si>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</si>
  <si>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</si>
  <si>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</si>
  <si>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</si>
  <si>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</si>
  <si>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</si>
  <si>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</si>
  <si>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</si>
  <si>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</si>
  <si>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</si>
  <si>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</si>
  <si>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</si>
  <si>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</si>
  <si>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</si>
  <si>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</si>
  <si>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</si>
  <si>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</si>
  <si>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</si>
  <si>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</si>
  <si>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</si>
  <si>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</si>
  <si>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</si>
  <si>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</si>
  <si>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</si>
  <si>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</si>
  <si>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</si>
  <si>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</si>
  <si>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</si>
  <si>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</si>
  <si>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</si>
  <si>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</si>
  <si>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</si>
  <si>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</si>
  <si>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</si>
  <si>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</si>
  <si>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</si>
  <si>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</si>
  <si>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</si>
  <si>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</si>
  <si>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</si>
  <si>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</si>
  <si>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</si>
  <si>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</si>
  <si>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</si>
  <si>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</si>
  <si>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</si>
  <si>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</si>
  <si>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</si>
  <si>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</si>
  <si>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</si>
  <si>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</si>
  <si>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</si>
  <si>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</si>
  <si>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</si>
  <si>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</si>
  <si>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</si>
  <si>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</si>
  <si>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</si>
  <si>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</si>
  <si>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</si>
  <si>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</si>
  <si>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</si>
  <si>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</si>
  <si>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</si>
  <si>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</si>
  <si>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</si>
  <si>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</si>
  <si>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</si>
  <si>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</si>
  <si>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</si>
  <si>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</si>
  <si>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</si>
  <si>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</si>
  <si>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</si>
  <si>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</si>
  <si>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</si>
  <si>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</si>
  <si>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</si>
  <si>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</si>
  <si>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</si>
  <si>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</si>
  <si>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</si>
  <si>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</si>
  <si>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</si>
  <si>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</si>
  <si>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</si>
  <si>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</si>
  <si>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</si>
  <si>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</si>
  <si>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</si>
  <si>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</si>
  <si>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</si>
  <si>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</si>
  <si>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</si>
  <si>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</si>
  <si>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</si>
  <si>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</si>
  <si>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</si>
  <si>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</si>
  <si>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</si>
  <si>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</si>
  <si>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</si>
  <si>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</si>
  <si>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</si>
  <si>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</si>
  <si>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</si>
  <si>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</si>
  <si>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</si>
  <si>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</si>
  <si>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</si>
  <si>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</si>
  <si>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</si>
  <si>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</si>
  <si>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</si>
  <si>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</si>
  <si>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</si>
  <si>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</si>
  <si>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</si>
  <si>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</si>
  <si>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</si>
  <si>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</si>
  <si>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</si>
  <si>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</si>
  <si>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</si>
  <si>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</si>
  <si>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</si>
  <si>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</si>
  <si>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</si>
  <si>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</si>
  <si>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</si>
  <si>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</si>
  <si>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</si>
  <si>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</si>
  <si>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</si>
  <si>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</si>
  <si>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</si>
  <si>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</si>
  <si>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</si>
  <si>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</si>
  <si>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</si>
  <si>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</si>
  <si>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</si>
  <si>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</si>
  <si>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</si>
  <si>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</si>
  <si>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</si>
  <si>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</si>
  <si>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</si>
  <si>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</si>
  <si>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</si>
  <si>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</si>
  <si>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</si>
  <si>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</si>
  <si>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</si>
  <si>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</si>
  <si>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</si>
  <si>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</si>
  <si>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</si>
  <si>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</si>
  <si>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</si>
  <si>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</si>
  <si>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</si>
  <si>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</si>
  <si>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</si>
  <si>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</si>
  <si>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</si>
  <si>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</si>
  <si>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</si>
  <si>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</si>
  <si>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</si>
  <si>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</si>
  <si>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</si>
  <si>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</si>
  <si>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</si>
  <si>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</si>
  <si>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</si>
  <si>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</si>
  <si>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</si>
  <si>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</si>
  <si>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</si>
  <si>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</si>
  <si>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</si>
  <si>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</si>
  <si>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</si>
  <si>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</si>
  <si>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</si>
  <si>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</si>
  <si>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</si>
  <si>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</si>
  <si>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</si>
  <si>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</si>
  <si>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</si>
  <si>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</si>
  <si>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</si>
  <si>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</si>
  <si>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</si>
  <si>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</si>
  <si>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</si>
  <si>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</si>
  <si>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</si>
  <si>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</si>
  <si>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</si>
  <si>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</si>
  <si>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</si>
  <si>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</si>
  <si>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</si>
  <si>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</si>
  <si>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</si>
  <si>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</si>
  <si>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</si>
  <si>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</si>
  <si>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</si>
  <si>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</si>
  <si>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</si>
  <si>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</si>
  <si>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</si>
  <si>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</si>
  <si>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</si>
  <si>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</si>
  <si>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</si>
  <si>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</si>
  <si>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</si>
  <si>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</si>
  <si>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</si>
  <si>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</si>
  <si>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</si>
  <si>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</si>
  <si>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</si>
  <si>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</si>
  <si>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</si>
  <si>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</si>
  <si>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</si>
  <si>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</si>
  <si>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</si>
  <si>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</si>
  <si>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</si>
  <si>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</si>
  <si>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</si>
  <si>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</si>
  <si>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</si>
  <si>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</si>
  <si>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</si>
  <si>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</si>
  <si>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</si>
  <si>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</si>
  <si>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</si>
  <si>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</si>
  <si>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</si>
  <si>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</si>
  <si>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</si>
  <si>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</si>
  <si>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</si>
  <si>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</si>
  <si>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</si>
  <si>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</si>
  <si>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</si>
  <si>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</si>
  <si>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</si>
  <si>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</si>
  <si>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</si>
  <si>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</si>
  <si>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</si>
  <si>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</si>
  <si>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</si>
  <si>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</si>
  <si>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</si>
  <si>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</si>
  <si>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</si>
  <si>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</si>
  <si>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</si>
  <si>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</si>
  <si>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</si>
  <si>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</si>
  <si>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</si>
  <si>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</si>
  <si>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</si>
  <si>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</si>
  <si>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</si>
  <si>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</si>
  <si>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</si>
  <si>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</si>
  <si>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</si>
  <si>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</si>
  <si>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</si>
  <si>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</si>
  <si>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</si>
  <si>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</si>
  <si>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</si>
  <si>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</si>
  <si>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</si>
  <si>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</si>
  <si>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</si>
  <si>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</si>
  <si>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</si>
  <si>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</si>
  <si>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</si>
  <si>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</si>
  <si>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</si>
  <si>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</si>
  <si>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</si>
  <si>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</si>
  <si>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</si>
  <si>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</si>
  <si>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</si>
  <si>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</si>
  <si>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</si>
  <si>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</si>
  <si>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</si>
  <si>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</si>
  <si>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</si>
  <si>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</si>
  <si>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</si>
  <si>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</si>
  <si>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</si>
  <si>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</si>
  <si>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</si>
  <si>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</si>
  <si>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</si>
  <si>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</si>
  <si>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</si>
  <si>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</si>
  <si>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</si>
  <si>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</si>
  <si>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</si>
  <si>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</si>
  <si>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</si>
  <si>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</si>
  <si>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</si>
  <si>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</si>
  <si>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</si>
  <si>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</si>
  <si>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</si>
  <si>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</si>
  <si>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</si>
  <si>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</si>
  <si>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</si>
  <si>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</si>
  <si>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</si>
  <si>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</si>
  <si>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</si>
  <si>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</si>
  <si>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</si>
  <si>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</si>
  <si>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</si>
  <si>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</si>
  <si>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</si>
  <si>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</si>
  <si>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</si>
  <si>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</si>
  <si>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</si>
  <si>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</si>
  <si>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</si>
  <si>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</si>
  <si>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</si>
  <si>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</si>
  <si>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</si>
  <si>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</si>
  <si>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</si>
  <si>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</si>
  <si>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</si>
  <si>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</si>
  <si>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</si>
  <si>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</si>
  <si>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</si>
  <si>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</si>
  <si>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</si>
  <si>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</si>
  <si>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</si>
  <si>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</si>
  <si>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</si>
  <si>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</si>
  <si>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</si>
  <si>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</si>
  <si>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</si>
  <si>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</si>
  <si>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</si>
  <si>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</si>
  <si>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</si>
  <si>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</si>
  <si>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</si>
  <si>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</si>
  <si>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</si>
  <si>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</si>
  <si>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</si>
  <si>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</si>
  <si>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</si>
  <si>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</si>
  <si>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</si>
  <si>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</si>
  <si>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</si>
  <si>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</si>
  <si>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</si>
  <si>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</si>
  <si>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</si>
  <si>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</si>
  <si>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</si>
  <si>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</si>
  <si>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</si>
  <si>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</si>
  <si>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</si>
  <si>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</si>
  <si>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</si>
  <si>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</si>
  <si>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</si>
  <si>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</si>
  <si>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</si>
  <si>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</si>
  <si>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</si>
  <si>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</si>
  <si>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</si>
  <si>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</si>
  <si>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</si>
  <si>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</si>
  <si>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</si>
  <si>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</si>
  <si>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</si>
  <si>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</si>
  <si>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</si>
  <si>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</si>
  <si>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</si>
  <si>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</si>
  <si>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</si>
  <si>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</si>
  <si>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</si>
  <si>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</si>
  <si>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</si>
  <si>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</si>
  <si>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</si>
  <si>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</si>
  <si>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</si>
  <si>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</si>
  <si>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</si>
  <si>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</si>
  <si>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</si>
  <si>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</si>
  <si>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</si>
  <si>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</si>
  <si>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</si>
  <si>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</si>
  <si>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</si>
  <si>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</si>
  <si>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</si>
  <si>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</si>
  <si>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</si>
  <si>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</si>
  <si>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</si>
  <si>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</si>
  <si>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</si>
  <si>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</si>
  <si>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</si>
  <si>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</si>
  <si>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</si>
  <si>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</si>
  <si>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</si>
  <si>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</si>
  <si>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</si>
  <si>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</si>
  <si>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</si>
  <si>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</si>
  <si>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</si>
  <si>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</si>
  <si>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</si>
  <si>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</si>
  <si>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</si>
  <si>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</si>
  <si>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</si>
  <si>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</si>
  <si>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</si>
  <si>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</si>
  <si>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</si>
  <si>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</si>
  <si>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</si>
  <si>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</si>
  <si>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</si>
  <si>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</si>
  <si>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</si>
  <si>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</si>
  <si>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</si>
  <si>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</si>
  <si>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</si>
  <si>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</si>
  <si>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</si>
  <si>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</si>
  <si>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</si>
  <si>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</si>
  <si>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</si>
  <si>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</si>
  <si>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</si>
  <si>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</si>
  <si>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</si>
  <si>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</si>
  <si>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</si>
  <si>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</si>
  <si>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</si>
  <si>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</si>
  <si>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</si>
  <si>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</si>
  <si>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</si>
  <si>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</si>
  <si>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</si>
  <si>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</si>
  <si>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</si>
  <si>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</si>
  <si>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</si>
  <si>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</si>
  <si>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</si>
  <si>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</si>
  <si>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</si>
  <si>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</si>
  <si>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</si>
  <si>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</si>
  <si>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</si>
  <si>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</si>
  <si>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</si>
  <si>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</si>
  <si>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</si>
  <si>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</si>
  <si>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</si>
  <si>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</si>
  <si>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</si>
  <si>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</si>
  <si>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</si>
  <si>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</si>
  <si>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</si>
  <si>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</si>
  <si>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</si>
  <si>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</si>
  <si>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</si>
  <si>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</si>
  <si>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</si>
  <si>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</si>
  <si>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</si>
  <si>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</si>
  <si>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</si>
  <si>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</si>
  <si>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</si>
  <si>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</si>
  <si>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</si>
  <si>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</si>
  <si>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</si>
  <si>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</si>
  <si>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</si>
  <si>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</si>
  <si>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</si>
  <si>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</si>
  <si>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</si>
  <si>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</si>
  <si>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</si>
  <si>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</si>
  <si>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</si>
  <si>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</si>
  <si>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</si>
  <si>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</si>
  <si>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</si>
  <si>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</si>
  <si>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</si>
  <si>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</si>
  <si>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</si>
  <si>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</si>
  <si>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</si>
  <si>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</si>
  <si>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</si>
  <si>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</si>
  <si>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</si>
  <si>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</si>
  <si>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</si>
  <si>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</si>
  <si>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</si>
  <si>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</si>
  <si>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</si>
  <si>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</si>
  <si>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</si>
  <si>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</si>
  <si>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</si>
  <si>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</si>
  <si>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</si>
  <si>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</si>
  <si>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</si>
  <si>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</si>
  <si>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</si>
  <si>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</si>
  <si>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</si>
  <si>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</si>
  <si>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</si>
  <si>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</si>
  <si>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</si>
  <si>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</si>
  <si>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</si>
  <si>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</si>
  <si>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</si>
  <si>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</si>
  <si>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</si>
  <si>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</si>
  <si>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</si>
  <si>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</si>
  <si>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</si>
  <si>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</si>
  <si>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</si>
  <si>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</si>
  <si>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</si>
  <si>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</si>
  <si>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</si>
  <si>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</si>
  <si>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</si>
  <si>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</si>
  <si>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</si>
  <si>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</si>
  <si>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</si>
  <si>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</si>
  <si>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</si>
  <si>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</si>
  <si>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</si>
  <si>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</si>
  <si>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</si>
  <si>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</si>
  <si>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</si>
  <si>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</si>
  <si>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</si>
  <si>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</si>
  <si>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</si>
  <si>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</si>
  <si>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</si>
  <si>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</si>
  <si>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</si>
  <si>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</si>
  <si>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</si>
  <si>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</si>
  <si>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</si>
  <si>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</si>
  <si>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</si>
  <si>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</si>
  <si>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</si>
  <si>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</si>
  <si>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</si>
  <si>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</si>
  <si>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</si>
  <si>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</si>
  <si>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</si>
  <si>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</si>
  <si>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</si>
  <si>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</si>
  <si>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</si>
  <si>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</si>
  <si>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</si>
  <si>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</si>
  <si>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</si>
  <si>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</si>
  <si>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</si>
  <si>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</si>
  <si>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</si>
  <si>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</si>
  <si>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</si>
  <si>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</si>
  <si>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</si>
  <si>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</si>
  <si>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</si>
  <si>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</si>
  <si>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</si>
  <si>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</si>
  <si>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</si>
  <si>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</si>
  <si>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</si>
  <si>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</si>
  <si>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</si>
  <si>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</si>
  <si>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</si>
  <si>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</si>
  <si>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</si>
  <si>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</si>
  <si>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</si>
  <si>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</si>
  <si>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</si>
  <si>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</si>
  <si>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</si>
  <si>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</si>
  <si>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</si>
  <si>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</si>
  <si>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</si>
  <si>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</si>
  <si>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</si>
  <si>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</si>
  <si>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</si>
  <si>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</si>
  <si>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</si>
  <si>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</si>
  <si>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</si>
  <si>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</si>
  <si>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</si>
  <si>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</si>
  <si>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</si>
  <si>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</si>
  <si>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</si>
  <si>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</si>
  <si>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</si>
  <si>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</si>
  <si>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</si>
  <si>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</si>
  <si>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</si>
  <si>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</si>
  <si>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</si>
  <si>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</si>
  <si>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</si>
  <si>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</si>
  <si>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</si>
  <si>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</si>
  <si>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</si>
  <si>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</si>
  <si>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</si>
  <si>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</si>
  <si>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</si>
  <si>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</si>
  <si>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</si>
  <si>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</si>
  <si>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</si>
  <si>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</si>
  <si>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</si>
  <si>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</si>
  <si>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</si>
  <si>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</si>
  <si>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</si>
  <si>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</si>
  <si>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</si>
  <si>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</si>
  <si>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</si>
  <si>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</si>
  <si>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</si>
  <si>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</si>
  <si>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</si>
  <si>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</si>
  <si>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</si>
  <si>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</si>
  <si>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</si>
  <si>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</si>
  <si>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</si>
  <si>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</si>
  <si>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</si>
  <si>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</si>
  <si>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</si>
  <si>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</si>
  <si>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</si>
  <si>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</si>
  <si>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</si>
  <si>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</si>
  <si>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</si>
  <si>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</si>
  <si>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</si>
  <si>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</si>
  <si>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</si>
  <si>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</si>
  <si>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</si>
  <si>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</si>
  <si>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</si>
  <si>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</si>
  <si>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</si>
  <si>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</si>
  <si>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</si>
  <si>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</si>
  <si>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</si>
  <si>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</si>
  <si>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</si>
  <si>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</si>
  <si>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</si>
  <si>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</si>
  <si>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</si>
  <si>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</si>
  <si>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</si>
  <si>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</si>
  <si>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</si>
  <si>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</si>
  <si>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</si>
  <si>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</si>
  <si>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</si>
  <si>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</si>
  <si>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</si>
  <si>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</si>
  <si>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</si>
  <si>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</si>
  <si>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</si>
  <si>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</si>
  <si>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</si>
  <si>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</si>
  <si>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</si>
  <si>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</si>
  <si>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</si>
  <si>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</si>
  <si>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</si>
  <si>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</si>
  <si>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</si>
  <si>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</si>
  <si>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</si>
  <si>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</si>
  <si>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</si>
  <si>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</si>
  <si>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</si>
  <si>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</si>
  <si>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</si>
  <si>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</si>
  <si>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</si>
  <si>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</si>
  <si>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</si>
  <si>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</si>
  <si>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</si>
  <si>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</si>
  <si>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</si>
  <si>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</si>
  <si>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</si>
  <si>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</si>
  <si>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</si>
  <si>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</si>
  <si>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</si>
  <si>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</si>
  <si>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</si>
  <si>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</si>
  <si>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</si>
  <si>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</si>
  <si>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</si>
  <si>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</si>
  <si>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</si>
  <si>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</si>
  <si>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</si>
  <si>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</si>
  <si>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</si>
  <si>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</si>
  <si>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</si>
  <si>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</si>
  <si>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</si>
  <si>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</si>
  <si>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</si>
  <si>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</si>
  <si>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</si>
  <si>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</si>
  <si>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</si>
  <si>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</si>
  <si>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</si>
  <si>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</si>
  <si>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</si>
  <si>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</si>
  <si>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</si>
  <si>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</si>
  <si>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</si>
  <si>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</si>
  <si>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</si>
  <si>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</si>
  <si>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</si>
  <si>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</si>
  <si>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</si>
  <si>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</si>
  <si>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</si>
  <si>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</si>
  <si>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</si>
  <si>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</si>
  <si>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</si>
  <si>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</si>
  <si>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</si>
  <si>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</si>
  <si>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</si>
  <si>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</si>
  <si>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</si>
  <si>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</si>
  <si>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</si>
  <si>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</si>
  <si>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</si>
  <si>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</si>
  <si>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</si>
  <si>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</si>
  <si>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</si>
  <si>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</si>
  <si>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</si>
  <si>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</si>
  <si>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</si>
  <si>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</si>
  <si>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</si>
  <si>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</si>
  <si>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</si>
  <si>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</si>
  <si>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</si>
  <si>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</si>
  <si>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</si>
  <si>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</si>
  <si>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</si>
  <si>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</si>
  <si>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</si>
  <si>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</si>
  <si>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</si>
  <si>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</si>
  <si>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</si>
  <si>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</si>
  <si>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</si>
  <si>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</si>
  <si>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</si>
  <si>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</si>
  <si>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</si>
  <si>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</si>
  <si>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</si>
  <si>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</si>
  <si>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</si>
  <si>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</si>
  <si>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</si>
  <si>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</si>
  <si>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</si>
  <si>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</si>
  <si>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</si>
  <si>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</si>
  <si>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</si>
  <si>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</si>
  <si>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</si>
  <si>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</si>
  <si>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</si>
  <si>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</si>
  <si>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</si>
  <si>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</si>
  <si>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</si>
  <si>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</si>
  <si>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</si>
  <si>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</si>
  <si>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</si>
  <si>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</si>
  <si>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</si>
  <si>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</si>
  <si>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</si>
  <si>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</si>
  <si>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</si>
  <si>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</si>
  <si>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</si>
  <si>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</si>
  <si>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</si>
  <si>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</si>
  <si>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</si>
  <si>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</si>
  <si>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</si>
  <si>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</si>
  <si>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</si>
  <si>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</si>
  <si>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</si>
  <si>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</si>
  <si>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</si>
  <si>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</si>
  <si>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</si>
  <si>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</si>
  <si>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</si>
  <si>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</si>
  <si>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</si>
  <si>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</si>
  <si>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</si>
  <si>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</si>
  <si>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</si>
  <si>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</si>
  <si>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</si>
  <si>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</si>
  <si>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</si>
  <si>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</si>
  <si>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</si>
  <si>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</si>
  <si>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</si>
  <si>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</si>
  <si>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</si>
  <si>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</si>
  <si>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</si>
  <si>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</si>
  <si>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</si>
  <si>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</si>
  <si>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</si>
  <si>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</si>
  <si>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</si>
  <si>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</si>
  <si>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</si>
  <si>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</si>
  <si>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</si>
  <si>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</si>
  <si>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</si>
  <si>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</si>
  <si>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</si>
  <si>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</si>
  <si>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</si>
  <si>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</si>
  <si>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</si>
  <si>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</si>
  <si>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</si>
  <si>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</si>
  <si>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</si>
  <si>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</si>
  <si>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</si>
  <si>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</si>
  <si>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</si>
  <si>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</si>
  <si>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</si>
  <si>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</si>
  <si>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</si>
  <si>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</si>
  <si>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</si>
  <si>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</si>
  <si>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</si>
  <si>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</si>
  <si>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</si>
  <si>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</si>
  <si>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</si>
  <si>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</si>
  <si>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</si>
  <si>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</si>
  <si>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</si>
  <si>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</si>
  <si>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</si>
  <si>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</si>
  <si>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</si>
  <si>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</si>
  <si>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</si>
  <si>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</si>
  <si>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</si>
  <si>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</si>
  <si>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</si>
  <si>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</si>
  <si>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</si>
  <si>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</si>
  <si>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</si>
  <si>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</si>
  <si>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</si>
  <si>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</si>
  <si>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</si>
  <si>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</si>
  <si>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</si>
  <si>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</si>
  <si>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</si>
  <si>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</si>
  <si>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</si>
  <si>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</si>
  <si>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</si>
  <si>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</si>
  <si>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</si>
  <si>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</si>
  <si>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</si>
  <si>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</si>
  <si>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</si>
  <si>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</si>
  <si>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</si>
  <si>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</si>
  <si>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</si>
  <si>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</si>
  <si>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</si>
  <si>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</si>
  <si>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</si>
  <si>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</si>
  <si>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</si>
  <si>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</si>
  <si>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</si>
  <si>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</si>
  <si>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</si>
  <si>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</si>
  <si>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</si>
  <si>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</si>
  <si>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</si>
  <si>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</si>
  <si>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</si>
  <si>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</si>
  <si>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</si>
  <si>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</si>
  <si>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</si>
  <si>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</si>
  <si>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</si>
  <si>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</si>
  <si>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</si>
  <si>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</si>
  <si>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</si>
  <si>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</si>
  <si>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</si>
  <si>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</si>
  <si>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</si>
  <si>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</si>
  <si>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</si>
  <si>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</si>
  <si>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</si>
  <si>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</si>
  <si>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</si>
  <si>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</si>
  <si>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</si>
  <si>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</si>
  <si>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</si>
  <si>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</si>
  <si>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</si>
  <si>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</si>
  <si>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</si>
  <si>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</si>
  <si>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</si>
  <si>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</si>
  <si>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</si>
  <si>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</si>
  <si>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</si>
  <si>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</si>
  <si>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</si>
  <si>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</si>
  <si>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</si>
  <si>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</si>
  <si>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</si>
  <si>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</si>
  <si>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</si>
  <si>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</si>
  <si>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</si>
  <si>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</si>
  <si>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</si>
  <si>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</si>
  <si>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</si>
  <si>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</si>
  <si>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</si>
  <si>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</si>
  <si>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</si>
  <si>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</si>
  <si>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</si>
  <si>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</si>
  <si>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</si>
  <si>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</si>
  <si>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</si>
  <si>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</si>
  <si>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</si>
  <si>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</si>
  <si>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</si>
  <si>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</si>
  <si>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</si>
  <si>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</si>
  <si>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</si>
  <si>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</si>
  <si>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</si>
  <si>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</si>
  <si>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</si>
  <si>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</si>
  <si>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</si>
  <si>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</si>
  <si>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</si>
  <si>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</si>
  <si>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</si>
  <si>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</si>
  <si>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</si>
  <si>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</si>
  <si>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</si>
  <si>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</si>
  <si>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</si>
  <si>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</si>
  <si>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</si>
  <si>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</si>
  <si>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</si>
  <si>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</si>
  <si>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</si>
  <si>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</si>
  <si>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</si>
  <si>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</si>
  <si>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</si>
  <si>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</si>
  <si>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</si>
  <si>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</si>
  <si>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</si>
  <si>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</si>
  <si>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</si>
  <si>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</si>
  <si>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</si>
  <si>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</si>
  <si>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</si>
  <si>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</si>
  <si>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</si>
  <si>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</si>
  <si>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</si>
  <si>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</si>
  <si>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</si>
  <si>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</si>
  <si>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</si>
  <si>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</si>
  <si>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</si>
  <si>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</si>
  <si>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</si>
  <si>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</si>
  <si>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</si>
  <si>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</si>
  <si>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</si>
  <si>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</si>
  <si>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</si>
  <si>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</si>
  <si>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</si>
  <si>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</si>
  <si>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</si>
  <si>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</si>
  <si>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</si>
  <si>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</si>
  <si>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</si>
  <si>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</si>
  <si>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</si>
  <si>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</si>
  <si>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</si>
  <si>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</si>
  <si>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</si>
  <si>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</si>
  <si>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</si>
  <si>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</si>
  <si>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</si>
  <si>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</si>
  <si>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</si>
  <si>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</si>
  <si>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</si>
  <si>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</si>
  <si>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</si>
  <si>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</si>
  <si>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</si>
  <si>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</si>
  <si>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</si>
  <si>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</si>
  <si>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</si>
  <si>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</si>
  <si>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</si>
  <si>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</si>
  <si>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</si>
  <si>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</si>
  <si>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</si>
  <si>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</si>
  <si>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</si>
  <si>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</si>
  <si>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</si>
  <si>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</si>
  <si>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</si>
  <si>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</si>
  <si>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</si>
  <si>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</si>
  <si>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</si>
  <si>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</si>
  <si>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</si>
  <si>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</si>
  <si>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</si>
  <si>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</si>
  <si>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</si>
  <si>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</si>
  <si>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</si>
  <si>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</si>
  <si>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</si>
  <si>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</si>
  <si>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</si>
  <si>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</si>
  <si>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</si>
  <si>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</si>
  <si>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</si>
  <si>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</si>
  <si>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</si>
  <si>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</si>
  <si>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</si>
  <si>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</si>
  <si>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</si>
  <si>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</si>
  <si>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</si>
  <si>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</si>
  <si>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</si>
  <si>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</si>
  <si>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</si>
  <si>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</si>
  <si>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</si>
  <si>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</si>
  <si>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</si>
  <si>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</si>
  <si>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</si>
  <si>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</si>
  <si>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</si>
  <si>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</si>
  <si>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</si>
  <si>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</si>
  <si>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</si>
  <si>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</si>
  <si>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</si>
  <si>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</si>
  <si>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</si>
  <si>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</si>
  <si>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</si>
  <si>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</si>
  <si>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</si>
  <si>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</si>
  <si>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</si>
  <si>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</si>
  <si>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</si>
  <si>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</si>
  <si>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</si>
  <si>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</si>
  <si>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</si>
  <si>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</si>
  <si>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</si>
  <si>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</si>
  <si>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</si>
  <si>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</si>
  <si>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</si>
  <si>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</si>
  <si>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</si>
  <si>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</si>
  <si>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</si>
  <si>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</si>
  <si>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</si>
  <si>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</si>
  <si>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</si>
  <si>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</si>
  <si>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</si>
  <si>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</si>
  <si>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</si>
  <si>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</si>
  <si>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</si>
  <si>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</si>
  <si>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</si>
  <si>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</si>
  <si>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</si>
  <si>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</si>
  <si>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</si>
  <si>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</si>
  <si>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</si>
  <si>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</si>
  <si>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</si>
  <si>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</si>
  <si>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</si>
  <si>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</si>
  <si>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</si>
  <si>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</si>
  <si>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</si>
  <si>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</si>
  <si>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</si>
  <si>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</si>
  <si>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</si>
  <si>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</si>
  <si>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</si>
  <si>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</si>
  <si>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</si>
  <si>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</si>
  <si>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</si>
  <si>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</si>
  <si>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</si>
  <si>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</si>
  <si>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</si>
  <si>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</si>
  <si>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</si>
  <si>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</si>
  <si>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</si>
  <si>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</si>
  <si>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</si>
  <si>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</si>
  <si>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</si>
  <si>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</si>
  <si>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</si>
  <si>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</si>
  <si>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</si>
  <si>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</si>
  <si>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</si>
  <si>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</si>
  <si>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</si>
  <si>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</si>
  <si>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</si>
  <si>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</si>
  <si>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</si>
  <si>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</si>
  <si>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</si>
  <si>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</si>
  <si>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</si>
  <si>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</si>
  <si>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</si>
  <si>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</si>
  <si>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</si>
  <si>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</si>
  <si>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</si>
  <si>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</si>
  <si>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</si>
  <si>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</si>
  <si>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</si>
  <si>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</si>
  <si>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</si>
  <si>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</si>
  <si>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</si>
  <si>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</si>
  <si>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</si>
  <si>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</si>
  <si>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</si>
  <si>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</si>
  <si>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</si>
  <si>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</si>
  <si>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</si>
  <si>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</si>
  <si>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</si>
  <si>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</si>
  <si>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</si>
  <si>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</si>
  <si>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</si>
  <si>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</si>
  <si>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</si>
  <si>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</si>
  <si>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</si>
  <si>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</si>
  <si>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</si>
  <si>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</si>
  <si>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</si>
  <si>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</si>
  <si>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</si>
  <si>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</si>
  <si>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</si>
  <si>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</si>
  <si>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</si>
  <si>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</si>
  <si>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</si>
  <si>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</si>
  <si>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</si>
  <si>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</si>
  <si>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</si>
  <si>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</si>
  <si>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</si>
  <si>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</si>
  <si>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</si>
  <si>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</si>
  <si>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</si>
  <si>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</si>
  <si>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</si>
  <si>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</si>
  <si>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</si>
  <si>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</si>
  <si>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</si>
  <si>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</si>
  <si>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</si>
  <si>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</si>
  <si>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</si>
  <si>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</si>
  <si>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</si>
  <si>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</si>
  <si>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</si>
  <si>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</si>
  <si>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</si>
  <si>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</si>
  <si>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</si>
  <si>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</si>
  <si>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</si>
  <si>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</si>
  <si>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</si>
  <si>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</si>
  <si>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</si>
  <si>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</si>
  <si>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</si>
  <si>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</si>
  <si>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</si>
  <si>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</si>
  <si>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</si>
  <si>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</si>
  <si>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</si>
  <si>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</si>
  <si>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</si>
  <si>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</si>
  <si>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</si>
  <si>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</si>
  <si>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</si>
  <si>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</si>
  <si>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</si>
  <si>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</si>
  <si>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</si>
  <si>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</si>
  <si>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</si>
  <si>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</si>
  <si>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</si>
  <si>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</si>
  <si>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</si>
  <si>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</si>
  <si>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</si>
  <si>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</si>
  <si>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</si>
  <si>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</si>
  <si>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</si>
  <si>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</si>
  <si>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</si>
  <si>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</si>
  <si>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</si>
  <si>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</si>
  <si>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</si>
  <si>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</si>
  <si>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</si>
  <si>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</si>
  <si>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</si>
  <si>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</si>
  <si>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</si>
  <si>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</si>
  <si>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</si>
  <si>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</si>
  <si>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</si>
  <si>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</si>
  <si>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</si>
  <si>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</si>
  <si>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</si>
  <si>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</si>
  <si>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</si>
  <si>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</si>
  <si>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</si>
  <si>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</si>
  <si>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</si>
  <si>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</si>
  <si>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</si>
  <si>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</si>
  <si>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</si>
  <si>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</si>
  <si>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</si>
  <si>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</si>
  <si>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</si>
  <si>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</si>
  <si>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</si>
  <si>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</si>
  <si>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</si>
  <si>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</si>
  <si>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</si>
  <si>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</si>
  <si>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</si>
  <si>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</si>
  <si>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</si>
  <si>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</si>
  <si>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</si>
  <si>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</si>
  <si>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</si>
  <si>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</si>
  <si>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</si>
  <si>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</si>
  <si>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</si>
  <si>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</si>
  <si>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</si>
  <si>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</si>
  <si>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</si>
  <si>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</si>
  <si>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</si>
  <si>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</si>
  <si>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</si>
  <si>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</si>
  <si>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</si>
  <si>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</si>
  <si>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</si>
  <si>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</si>
  <si>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</si>
  <si>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</si>
  <si>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</si>
  <si>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</si>
  <si>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</si>
  <si>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</si>
  <si>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</si>
  <si>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</si>
  <si>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</si>
  <si>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</si>
  <si>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</si>
  <si>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</si>
  <si>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</si>
  <si>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</si>
  <si>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</si>
  <si>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</si>
  <si>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</si>
  <si>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</si>
  <si>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</si>
  <si>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</si>
  <si>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</si>
  <si>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</si>
  <si>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</si>
  <si>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</si>
  <si>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</si>
  <si>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</si>
  <si>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</si>
  <si>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</si>
  <si>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</si>
  <si>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</si>
  <si>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</si>
  <si>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</si>
  <si>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</si>
  <si>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</si>
  <si>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</si>
  <si>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</si>
  <si>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</si>
  <si>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</si>
  <si>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</si>
  <si>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</si>
  <si>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</si>
  <si>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</si>
  <si>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</si>
  <si>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</si>
  <si>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</si>
  <si>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</si>
  <si>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</si>
  <si>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</si>
  <si>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</si>
  <si>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</si>
  <si>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</si>
  <si>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</si>
  <si>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</si>
  <si>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</si>
  <si>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</si>
  <si>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</si>
  <si>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</si>
  <si>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</si>
  <si>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</si>
  <si>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</si>
  <si>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</si>
  <si>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</si>
  <si>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</si>
  <si>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</si>
  <si>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</si>
  <si>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</si>
  <si>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</si>
  <si>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</si>
  <si>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</si>
  <si>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</si>
  <si>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</si>
  <si>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</si>
  <si>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</si>
  <si>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</si>
  <si>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</si>
  <si>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</si>
  <si>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</si>
  <si>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</si>
  <si>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</si>
  <si>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</si>
  <si>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</si>
  <si>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</si>
  <si>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</si>
  <si>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</si>
  <si>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</si>
  <si>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</si>
  <si>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</si>
  <si>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</si>
  <si>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</si>
  <si>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</si>
  <si>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</si>
  <si>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</si>
  <si>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</si>
  <si>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</si>
  <si>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</si>
  <si>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</si>
  <si>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</si>
  <si>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</si>
  <si>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</si>
  <si>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</si>
  <si>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</si>
  <si>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</si>
  <si>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</si>
  <si>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</si>
  <si>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</si>
  <si>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</si>
  <si>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</si>
  <si>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</si>
  <si>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</si>
  <si>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</si>
  <si>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</si>
  <si>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</si>
  <si>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</si>
  <si>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</si>
  <si>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</si>
  <si>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</si>
  <si>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</si>
  <si>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</si>
  <si>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</si>
  <si>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</si>
  <si>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</si>
  <si>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</si>
  <si>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</si>
  <si>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</si>
  <si>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</si>
  <si>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</si>
  <si>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</si>
  <si>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</si>
  <si>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</si>
  <si>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</si>
  <si>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</si>
  <si>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</si>
  <si>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</si>
  <si>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</si>
  <si>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</si>
  <si>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</si>
  <si>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</si>
  <si>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</si>
  <si>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</si>
  <si>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</si>
  <si>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</si>
  <si>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</si>
  <si>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</si>
  <si>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</si>
  <si>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</si>
  <si>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</si>
  <si>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</si>
  <si>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</si>
  <si>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</si>
  <si>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</si>
  <si>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</si>
  <si>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</si>
  <si>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</si>
  <si>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</si>
  <si>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</si>
  <si>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</si>
  <si>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</si>
  <si>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</si>
  <si>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</si>
  <si>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</si>
  <si>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</si>
  <si>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</si>
  <si>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</si>
  <si>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</si>
  <si>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</si>
  <si>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</si>
  <si>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</si>
  <si>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</si>
  <si>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</si>
  <si>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</si>
  <si>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</si>
  <si>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</si>
  <si>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</si>
  <si>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</si>
  <si>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</si>
  <si>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</si>
  <si>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</si>
  <si>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</si>
  <si>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</si>
  <si>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</si>
  <si>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</si>
  <si>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</si>
  <si>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</si>
  <si>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</si>
  <si>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</si>
  <si>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</si>
  <si>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</si>
  <si>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</si>
  <si>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</si>
  <si>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</si>
  <si>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</si>
  <si>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</si>
  <si>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</si>
  <si>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</si>
  <si>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</si>
  <si>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</si>
  <si>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</si>
  <si>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</si>
  <si>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</si>
  <si>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</si>
  <si>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</si>
  <si>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</si>
  <si>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</si>
  <si>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</si>
  <si>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</si>
  <si>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</si>
  <si>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</si>
  <si>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</si>
  <si>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</si>
  <si>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</si>
  <si>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</si>
  <si>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</si>
  <si>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</si>
  <si>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</si>
  <si>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</si>
  <si>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</si>
  <si>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</si>
  <si>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</si>
  <si>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</si>
  <si>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</si>
  <si>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</si>
  <si>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</si>
  <si>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</si>
  <si>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</si>
  <si>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</si>
  <si>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</si>
  <si>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</si>
  <si>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</si>
  <si>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</si>
  <si>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</si>
  <si>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</si>
  <si>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</si>
  <si>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</si>
  <si>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</si>
  <si>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</si>
  <si>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</si>
  <si>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</si>
  <si>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</si>
  <si>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</si>
  <si>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</si>
  <si>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</si>
  <si>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</si>
  <si>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</si>
  <si>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</si>
  <si>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</si>
  <si>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</si>
  <si>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</si>
  <si>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</si>
  <si>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</si>
  <si>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</si>
  <si>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</si>
  <si>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</si>
  <si>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</si>
  <si>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</si>
  <si>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</si>
  <si>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</si>
  <si>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</si>
  <si>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</si>
  <si>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</si>
  <si>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</si>
  <si>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</si>
  <si>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</si>
  <si>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</si>
  <si>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</si>
  <si>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</si>
  <si>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</si>
  <si>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</si>
  <si>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</si>
  <si>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</si>
  <si>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</si>
  <si>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</si>
  <si>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</si>
  <si>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</si>
  <si>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</si>
  <si>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</si>
  <si>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</si>
  <si>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</si>
  <si>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</si>
  <si>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</si>
  <si>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</si>
  <si>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</si>
  <si>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</si>
  <si>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</si>
  <si>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</si>
  <si>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</si>
  <si>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</si>
  <si>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</si>
  <si>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</si>
  <si>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</si>
  <si>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</si>
  <si>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</si>
  <si>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</si>
  <si>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</si>
  <si>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</si>
  <si>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</si>
  <si>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</si>
  <si>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</si>
  <si>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</si>
  <si>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</si>
  <si>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</si>
  <si>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</si>
  <si>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</si>
  <si>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</si>
  <si>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</si>
  <si>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</si>
  <si>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</si>
  <si>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</si>
  <si>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</si>
  <si>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</si>
  <si>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</si>
  <si>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</si>
  <si>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</si>
  <si>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</si>
  <si>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</si>
  <si>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</si>
  <si>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</si>
  <si>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</si>
  <si>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</si>
  <si>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</si>
  <si>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</si>
  <si>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</si>
  <si>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</si>
  <si>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</si>
  <si>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</si>
  <si>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</si>
  <si>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</si>
  <si>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</si>
  <si>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</si>
  <si>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</si>
  <si>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</si>
  <si>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</si>
  <si>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</si>
  <si>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</si>
  <si>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</si>
  <si>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</si>
  <si>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</si>
  <si>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</si>
  <si>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</si>
  <si>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</si>
  <si>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</si>
  <si>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</si>
  <si>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</si>
  <si>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</si>
  <si>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</si>
  <si>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</si>
  <si>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</si>
  <si>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</si>
  <si>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</si>
  <si>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</si>
  <si>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</si>
  <si>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</si>
  <si>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</si>
  <si>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</si>
  <si>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</si>
  <si>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</si>
  <si>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</si>
  <si>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</si>
  <si>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</si>
  <si>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</si>
  <si>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</si>
  <si>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</si>
  <si>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</si>
  <si>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</si>
  <si>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</si>
  <si>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</si>
  <si>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</si>
  <si>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</si>
  <si>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</si>
  <si>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</si>
  <si>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</si>
  <si>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</si>
  <si>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</si>
  <si>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</si>
  <si>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</si>
  <si>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</si>
  <si>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</si>
  <si>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</si>
  <si>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</si>
  <si>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</si>
  <si>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</si>
  <si>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</si>
  <si>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</si>
  <si>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</si>
  <si>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</si>
  <si>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</si>
  <si>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</si>
  <si>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</si>
  <si>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</si>
  <si>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</si>
  <si>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</si>
  <si>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</si>
  <si>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</si>
  <si>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</si>
  <si>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</si>
  <si>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</si>
  <si>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</si>
  <si>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</si>
  <si>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</si>
  <si>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</si>
  <si>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</si>
  <si>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</si>
  <si>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</si>
  <si>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</si>
  <si>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</si>
  <si>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</si>
  <si>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</si>
  <si>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</si>
  <si>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</si>
  <si>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</si>
  <si>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</si>
  <si>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</si>
  <si>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</si>
  <si>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</si>
  <si>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</si>
  <si>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</si>
  <si>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</si>
  <si>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</si>
  <si>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</si>
  <si>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</si>
  <si>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</si>
  <si>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</si>
  <si>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</si>
  <si>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</si>
  <si>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</si>
  <si>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</si>
  <si>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</si>
  <si>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</si>
  <si>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</si>
  <si>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</si>
  <si>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</si>
  <si>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</si>
  <si>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</si>
  <si>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</si>
  <si>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</si>
  <si>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</si>
  <si>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</si>
  <si>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</si>
  <si>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</si>
  <si>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</si>
  <si>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</si>
  <si>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</si>
  <si>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</si>
  <si>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</si>
  <si>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</si>
  <si>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</si>
  <si>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</si>
  <si>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</si>
  <si>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</si>
  <si>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</si>
  <si>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</si>
  <si>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</si>
  <si>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</si>
  <si>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</si>
  <si>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</si>
  <si>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</si>
  <si>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</si>
  <si>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</si>
  <si>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</si>
  <si>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</si>
  <si>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</si>
  <si>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</si>
  <si>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</si>
  <si>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</si>
  <si>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</si>
  <si>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</si>
  <si>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</si>
  <si>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</si>
  <si>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</si>
  <si>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</si>
  <si>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</si>
  <si>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</si>
  <si>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</si>
  <si>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</si>
  <si>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</si>
  <si>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</si>
  <si>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</si>
  <si>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</si>
  <si>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</si>
  <si>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</si>
  <si>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</si>
  <si>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</si>
  <si>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</si>
  <si>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</si>
  <si>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</si>
  <si>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</si>
  <si>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</si>
  <si>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</si>
  <si>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</si>
  <si>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</si>
  <si>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</si>
  <si>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</si>
  <si>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</si>
  <si>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</si>
  <si>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</si>
  <si>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</si>
  <si>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</si>
  <si>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</si>
  <si>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</si>
  <si>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</si>
  <si>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</si>
  <si>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</si>
  <si>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</si>
  <si>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</si>
  <si>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</si>
  <si>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</si>
  <si>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</si>
  <si>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</si>
  <si>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</si>
  <si>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</si>
  <si>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</si>
  <si>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</si>
  <si>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</si>
  <si>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</si>
  <si>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</si>
  <si>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</si>
  <si>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</si>
  <si>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</si>
  <si>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</si>
  <si>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</si>
  <si>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</si>
  <si>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</si>
  <si>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</si>
  <si>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</si>
  <si>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</si>
  <si>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</si>
  <si>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</si>
  <si>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</si>
  <si>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</si>
  <si>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</si>
  <si>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</si>
  <si>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</si>
  <si>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</si>
  <si>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</si>
  <si>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</si>
  <si>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</si>
  <si>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</si>
  <si>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</si>
  <si>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</si>
  <si>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</si>
  <si>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</si>
  <si>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</si>
  <si>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</si>
  <si>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</si>
  <si>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</si>
  <si>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</si>
  <si>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</si>
  <si>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</si>
  <si>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</si>
  <si>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</si>
  <si>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</si>
  <si>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</si>
  <si>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</si>
  <si>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</si>
  <si>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</si>
  <si>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</si>
  <si>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</si>
  <si>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</si>
  <si>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</si>
  <si>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</si>
  <si>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</si>
  <si>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</si>
  <si>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</si>
  <si>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</si>
  <si>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</si>
  <si>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</si>
  <si>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</si>
  <si>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</si>
  <si>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</si>
  <si>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</si>
  <si>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</si>
  <si>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</si>
  <si>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</si>
  <si>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</si>
  <si>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</si>
  <si>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</si>
  <si>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</si>
  <si>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</si>
  <si>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</si>
  <si>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</si>
  <si>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</si>
  <si>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</si>
  <si>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</si>
  <si>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</si>
  <si>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</si>
  <si>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</si>
  <si>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</si>
  <si>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</si>
  <si>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</si>
  <si>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</si>
  <si>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</si>
  <si>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</si>
  <si>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</si>
  <si>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</si>
  <si>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</si>
  <si>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</si>
  <si>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</si>
  <si>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</si>
  <si>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</si>
  <si>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</si>
  <si>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</si>
  <si>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</si>
  <si>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</si>
  <si>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</si>
  <si>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</si>
  <si>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</si>
  <si>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</si>
  <si>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</si>
  <si>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</si>
  <si>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</si>
  <si>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</si>
  <si>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</si>
  <si>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</si>
  <si>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</si>
  <si>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</si>
  <si>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</si>
  <si>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</si>
  <si>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</si>
  <si>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</si>
  <si>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</si>
  <si>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</si>
  <si>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</si>
  <si>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</si>
  <si>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</si>
  <si>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</si>
  <si>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</si>
  <si>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</si>
  <si>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</si>
  <si>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</si>
  <si>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</si>
  <si>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</si>
  <si>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</si>
  <si>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</si>
  <si>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</si>
  <si>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</si>
  <si>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</si>
  <si>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</si>
  <si>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</si>
  <si>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</si>
  <si>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</si>
  <si>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</si>
  <si>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</si>
  <si>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</si>
  <si>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</si>
  <si>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</si>
  <si>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</si>
  <si>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</si>
  <si>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</si>
  <si>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</si>
  <si>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</si>
  <si>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</si>
  <si>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</si>
  <si>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</si>
  <si>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</si>
  <si>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</si>
  <si>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</si>
  <si>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</si>
  <si>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</si>
  <si>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</si>
  <si>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</si>
  <si>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</si>
  <si>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</si>
  <si>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</si>
  <si>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</si>
  <si>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</si>
  <si>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</si>
  <si>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</si>
  <si>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</si>
  <si>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</si>
  <si>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</si>
  <si>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</si>
  <si>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</si>
  <si>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</si>
  <si>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</si>
  <si>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</si>
  <si>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</si>
  <si>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</si>
  <si>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</si>
  <si>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</si>
  <si>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</si>
  <si>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</si>
  <si>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</si>
  <si>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</si>
  <si>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</si>
  <si>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</si>
  <si>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</si>
  <si>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</si>
  <si>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</si>
  <si>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</si>
  <si>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</si>
  <si>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</si>
  <si>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</si>
  <si>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</si>
  <si>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</si>
  <si>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</si>
  <si>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</si>
  <si>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</si>
  <si>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</si>
  <si>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</si>
  <si>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</si>
  <si>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</si>
  <si>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</si>
  <si>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</si>
  <si>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</si>
  <si>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</si>
  <si>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</si>
  <si>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</si>
  <si>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</si>
  <si>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</si>
  <si>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</si>
  <si>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</si>
  <si>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</si>
  <si>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</si>
  <si>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</si>
  <si>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</si>
  <si>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</si>
  <si>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</si>
  <si>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</si>
  <si>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</si>
  <si>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</si>
  <si>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</si>
  <si>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</si>
  <si>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</si>
  <si>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</si>
  <si>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</si>
  <si>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</si>
  <si>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</si>
  <si>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</si>
  <si>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</si>
  <si>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</si>
  <si>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</si>
  <si>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</si>
  <si>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</si>
  <si>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</si>
  <si>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</si>
  <si>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</si>
  <si>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</si>
  <si>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</si>
  <si>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</si>
  <si>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</si>
  <si>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</si>
  <si>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</si>
  <si>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</si>
  <si>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</si>
  <si>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</si>
  <si>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</si>
  <si>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</si>
  <si>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</si>
  <si>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</si>
  <si>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</si>
  <si>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</si>
  <si>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</si>
  <si>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</si>
  <si>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</si>
  <si>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</si>
  <si>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</si>
  <si>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</si>
  <si>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</si>
  <si>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</si>
  <si>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</si>
  <si>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</si>
  <si>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</si>
  <si>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</si>
  <si>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</si>
  <si>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</si>
  <si>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</si>
  <si>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</si>
  <si>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</si>
  <si>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</si>
  <si>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</si>
  <si>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</si>
  <si>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</si>
  <si>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</si>
  <si>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</si>
  <si>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</si>
  <si>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</si>
  <si>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</si>
  <si>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</si>
  <si>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</si>
  <si>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</si>
  <si>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</si>
  <si>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</si>
  <si>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</si>
  <si>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</si>
  <si>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</si>
  <si>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</si>
  <si>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</si>
  <si>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</si>
  <si>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</si>
  <si>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</si>
  <si>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</si>
  <si>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</si>
  <si>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</si>
  <si>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</si>
  <si>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</si>
  <si>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</si>
  <si>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</si>
  <si>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</si>
  <si>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</si>
  <si>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</si>
  <si>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</si>
  <si>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</si>
  <si>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</si>
  <si>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</si>
  <si>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</si>
  <si>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</si>
  <si>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</si>
  <si>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</si>
  <si>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</si>
  <si>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</si>
  <si>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</si>
  <si>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</si>
  <si>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</si>
  <si>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</si>
  <si>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</si>
  <si>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</si>
  <si>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</si>
  <si>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</si>
  <si>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</si>
  <si>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</si>
  <si>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</si>
  <si>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</si>
  <si>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</si>
  <si>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</si>
  <si>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</si>
  <si>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</si>
  <si>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</si>
  <si>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</si>
  <si>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</si>
  <si>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</si>
  <si>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</si>
  <si>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</si>
  <si>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</si>
  <si>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</si>
  <si>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</si>
  <si>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</si>
  <si>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</si>
  <si>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</si>
  <si>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</si>
  <si>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</si>
  <si>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</si>
  <si>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</si>
  <si>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</si>
  <si>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</si>
  <si>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</si>
  <si>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</si>
  <si>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</si>
  <si>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</si>
  <si>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</si>
  <si>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</si>
  <si>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</si>
  <si>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</si>
  <si>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</si>
  <si>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</si>
  <si>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</si>
  <si>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</si>
  <si>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</si>
  <si>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</si>
  <si>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</si>
  <si>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</si>
  <si>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</si>
  <si>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</si>
  <si>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</si>
  <si>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</si>
  <si>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</si>
  <si>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</si>
  <si>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</si>
  <si>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</si>
  <si>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</si>
  <si>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</si>
  <si>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</si>
  <si>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</si>
  <si>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</si>
  <si>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</si>
  <si>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</si>
  <si>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</si>
  <si>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</si>
  <si>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</si>
  <si>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</si>
  <si>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</si>
  <si>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</si>
  <si>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</si>
  <si>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</si>
  <si>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</si>
  <si>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</si>
  <si>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</si>
  <si>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</si>
  <si>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</si>
  <si>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</si>
  <si>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</si>
  <si>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</si>
  <si>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</si>
  <si>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</si>
  <si>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</si>
  <si>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</si>
  <si>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</si>
  <si>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</si>
  <si>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</si>
  <si>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</si>
  <si>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</si>
  <si>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</si>
  <si>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</si>
  <si>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</si>
  <si>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</si>
  <si>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</si>
  <si>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</si>
  <si>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</si>
  <si>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</si>
  <si>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</si>
  <si>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</si>
  <si>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</si>
  <si>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</si>
  <si>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</si>
  <si>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</si>
  <si>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</si>
  <si>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</si>
  <si>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</si>
  <si>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</si>
  <si>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</si>
  <si>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</si>
  <si>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</si>
  <si>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</si>
  <si>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</si>
  <si>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</si>
  <si>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</si>
  <si>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</si>
  <si>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</si>
  <si>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</si>
  <si>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</si>
  <si>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</si>
  <si>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</si>
  <si>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</si>
  <si>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</si>
  <si>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</si>
  <si>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</si>
  <si>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</si>
  <si>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</si>
  <si>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</si>
  <si>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</si>
  <si>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</si>
  <si>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</si>
  <si>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</si>
  <si>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</si>
  <si>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</si>
  <si>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</si>
  <si>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</si>
  <si>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</si>
  <si>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</si>
  <si>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</si>
  <si>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</si>
  <si>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</si>
  <si>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</si>
  <si>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</si>
  <si>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</si>
  <si>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</si>
  <si>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</si>
  <si>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</si>
  <si>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</si>
  <si>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</si>
  <si>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</si>
  <si>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</si>
  <si>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</si>
  <si>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</si>
  <si>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</si>
  <si>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</si>
  <si>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</si>
  <si>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</si>
  <si>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</si>
  <si>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</si>
  <si>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</si>
  <si>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</si>
  <si>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</si>
  <si>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</si>
  <si>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</si>
  <si>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</si>
  <si>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</si>
  <si>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</si>
  <si>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</si>
  <si>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</si>
  <si>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</si>
  <si>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</si>
  <si>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</si>
  <si>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</si>
  <si>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</si>
  <si>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</si>
  <si>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</si>
  <si>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</si>
  <si>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</si>
  <si>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</si>
  <si>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</si>
  <si>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</si>
  <si>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</si>
  <si>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</si>
  <si>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</si>
  <si>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</si>
  <si>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</si>
  <si>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</si>
  <si>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</si>
  <si>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</si>
  <si>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</si>
  <si>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</si>
  <si>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</si>
  <si>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</si>
  <si>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</si>
  <si>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</si>
  <si>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</si>
  <si>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</si>
  <si>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</si>
  <si>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</si>
  <si>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</si>
  <si>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</si>
  <si>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</si>
  <si>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</si>
  <si>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</si>
  <si>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</si>
  <si>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</si>
  <si>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</si>
  <si>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</si>
  <si>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</si>
  <si>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</si>
  <si>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</si>
  <si>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</si>
  <si>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</si>
  <si>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</si>
  <si>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</si>
  <si>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</si>
  <si>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</si>
  <si>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</si>
  <si>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</si>
  <si>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</si>
  <si>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</si>
  <si>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</si>
  <si>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</si>
  <si>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</si>
  <si>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</si>
  <si>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</si>
  <si>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</si>
  <si>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</si>
  <si>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</si>
  <si>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</si>
  <si>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</si>
  <si>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</si>
  <si>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</si>
  <si>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</si>
  <si>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</si>
  <si>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</si>
  <si>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</si>
  <si>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</si>
  <si>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</si>
  <si>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</si>
  <si>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</si>
  <si>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</si>
  <si>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</si>
  <si>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</si>
  <si>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</si>
  <si>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</si>
  <si>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</si>
  <si>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</si>
  <si>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</si>
  <si>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</si>
  <si>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</si>
  <si>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</si>
  <si>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</si>
  <si>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</si>
  <si>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</si>
  <si>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</si>
  <si>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</si>
  <si>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</si>
  <si>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</si>
  <si>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</si>
  <si>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</si>
  <si>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</si>
  <si>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</si>
  <si>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</si>
  <si>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</si>
  <si>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</si>
  <si>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</si>
  <si>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</si>
  <si>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</si>
  <si>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</si>
  <si>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</si>
  <si>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</si>
  <si>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</si>
  <si>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</si>
  <si>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</si>
  <si>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</si>
  <si>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</si>
  <si>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</si>
  <si>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</si>
  <si>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</si>
  <si>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</si>
  <si>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</si>
  <si>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</si>
  <si>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</si>
  <si>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</si>
  <si>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</si>
  <si>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</si>
  <si>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</si>
  <si>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</si>
  <si>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</si>
  <si>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</si>
  <si>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</si>
  <si>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</si>
  <si>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</si>
  <si>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</si>
  <si>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</si>
  <si>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</si>
  <si>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</si>
  <si>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</si>
  <si>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</si>
  <si>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</si>
  <si>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</si>
  <si>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</si>
  <si>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</si>
  <si>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</si>
  <si>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</si>
  <si>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</si>
  <si>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</si>
  <si>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</si>
  <si>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</si>
  <si>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</si>
  <si>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</si>
  <si>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</si>
  <si>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</si>
  <si>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</si>
  <si>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</si>
  <si>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</si>
  <si>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</si>
  <si>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</si>
  <si>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</si>
  <si>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</si>
  <si>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</si>
  <si>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</si>
  <si>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</si>
  <si>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</si>
  <si>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</si>
  <si>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</si>
  <si>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</si>
  <si>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</si>
  <si>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</si>
  <si>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</si>
  <si>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</si>
  <si>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</si>
  <si>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</si>
  <si>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</si>
  <si>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</si>
  <si>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</si>
  <si>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</si>
  <si>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</si>
  <si>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</si>
  <si>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</si>
  <si>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</si>
  <si>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</si>
  <si>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</si>
  <si>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</si>
  <si>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</si>
  <si>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</si>
  <si>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</si>
  <si>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</si>
  <si>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</si>
  <si>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</si>
  <si>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</si>
  <si>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</si>
  <si>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</si>
  <si>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</si>
  <si>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</si>
  <si>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</si>
  <si>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</si>
  <si>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</si>
  <si>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</si>
  <si>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</si>
  <si>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</si>
  <si>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</si>
  <si>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</si>
  <si>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</si>
  <si>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</si>
  <si>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</si>
  <si>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</si>
  <si>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</si>
  <si>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</si>
  <si>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</si>
  <si>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</si>
  <si>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</si>
  <si>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</si>
  <si>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</si>
  <si>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</si>
  <si>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</si>
  <si>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</si>
  <si>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</si>
  <si>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</si>
  <si>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</si>
  <si>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</si>
  <si>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</si>
  <si>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</si>
  <si>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</si>
  <si>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</si>
  <si>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</si>
  <si>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</si>
  <si>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</si>
  <si>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</si>
  <si>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</si>
  <si>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</si>
  <si>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</si>
  <si>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</si>
  <si>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</si>
  <si>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</si>
  <si>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</si>
  <si>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</si>
  <si>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</si>
  <si>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</si>
  <si>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</si>
  <si>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</si>
  <si>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</si>
  <si>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</si>
  <si>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</si>
  <si>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</si>
  <si>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</si>
  <si>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</si>
  <si>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</si>
  <si>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</si>
  <si>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</si>
  <si>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</si>
  <si>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</si>
  <si>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</si>
  <si>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</si>
  <si>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</si>
  <si>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</si>
  <si>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</si>
  <si>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</si>
  <si>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</si>
  <si>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</si>
  <si>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</si>
  <si>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</si>
  <si>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</si>
  <si>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</si>
  <si>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</si>
  <si>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</si>
  <si>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</si>
  <si>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</si>
  <si>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</si>
  <si>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</si>
  <si>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</si>
  <si>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</si>
  <si>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</si>
  <si>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</si>
  <si>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</si>
  <si>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</si>
  <si>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</si>
  <si>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</si>
  <si>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</si>
  <si>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</si>
  <si>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</si>
  <si>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</si>
  <si>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</si>
  <si>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</si>
  <si>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</si>
  <si>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</si>
  <si>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</si>
  <si>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</si>
  <si>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</si>
  <si>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</si>
  <si>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</si>
  <si>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</si>
  <si>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</si>
  <si>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</si>
  <si>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</si>
  <si>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</si>
  <si>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</si>
  <si>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</si>
  <si>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</si>
  <si>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</si>
  <si>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</si>
  <si>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</si>
  <si>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</si>
  <si>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</si>
  <si>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</si>
  <si>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</si>
  <si>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</si>
  <si>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</si>
  <si>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</si>
  <si>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</si>
  <si>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</si>
  <si>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</si>
  <si>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</si>
  <si>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</si>
  <si>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</si>
  <si>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</si>
  <si>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</si>
  <si>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</si>
  <si>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</si>
  <si>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</si>
  <si>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</si>
  <si>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</si>
  <si>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</si>
  <si>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</si>
  <si>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</si>
  <si>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</si>
  <si>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</si>
  <si>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</si>
  <si>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</si>
  <si>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</si>
  <si>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</si>
  <si>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</si>
  <si>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</si>
  <si>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</si>
  <si>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</si>
  <si>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</si>
  <si>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</si>
  <si>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</si>
  <si>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</si>
  <si>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</si>
  <si>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</si>
  <si>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</si>
  <si>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</si>
  <si>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</si>
  <si>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</si>
  <si>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</si>
  <si>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</si>
  <si>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</si>
  <si>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</si>
  <si>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</si>
  <si>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</si>
  <si>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</si>
  <si>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</si>
  <si>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</si>
  <si>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</si>
  <si>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</si>
  <si>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</si>
  <si>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</si>
  <si>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</si>
  <si>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</si>
  <si>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</si>
  <si>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</si>
  <si>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</si>
  <si>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</si>
  <si>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</si>
  <si>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</si>
  <si>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</si>
  <si>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</si>
  <si>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</si>
  <si>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</si>
  <si>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</si>
  <si>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</si>
  <si>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</si>
  <si>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</si>
  <si>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</si>
  <si>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</si>
  <si>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</si>
  <si>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</si>
  <si>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</si>
  <si>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</si>
  <si>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</si>
  <si>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</si>
  <si>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</si>
  <si>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</si>
  <si>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</si>
  <si>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</si>
  <si>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</si>
  <si>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</si>
  <si>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</si>
  <si>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</si>
  <si>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</si>
  <si>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</si>
  <si>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</si>
  <si>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</si>
  <si>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</si>
  <si>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</si>
  <si>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</si>
  <si>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</si>
  <si>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</si>
  <si>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</si>
  <si>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</si>
  <si>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</si>
  <si>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</si>
  <si>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</si>
  <si>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</si>
  <si>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</si>
  <si>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</si>
  <si>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</si>
  <si>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</si>
  <si>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</si>
  <si>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</si>
  <si>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</si>
  <si>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</si>
  <si>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</si>
  <si>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</si>
  <si>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</si>
  <si>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</si>
  <si>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</si>
  <si>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</si>
  <si>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</si>
  <si>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</si>
  <si>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</si>
  <si>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</si>
  <si>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</si>
  <si>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</si>
  <si>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</si>
  <si>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</si>
  <si>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</si>
  <si>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</si>
  <si>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</si>
  <si>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</si>
  <si>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</si>
  <si>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</si>
  <si>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</si>
  <si>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</si>
  <si>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</si>
  <si>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</si>
  <si>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</si>
  <si>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</si>
  <si>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</si>
  <si>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</si>
  <si>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</si>
  <si>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</si>
  <si>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</si>
  <si>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</si>
  <si>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</si>
  <si>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</si>
  <si>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</si>
  <si>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</si>
  <si>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</si>
  <si>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</si>
  <si>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</si>
  <si>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</si>
  <si>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</si>
  <si>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</si>
  <si>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</si>
  <si>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</si>
  <si>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</si>
  <si>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</si>
  <si>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</si>
  <si>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</si>
  <si>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</si>
  <si>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</si>
  <si>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</si>
  <si>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</si>
  <si>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</si>
  <si>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</si>
  <si>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</si>
  <si>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</si>
  <si>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</si>
  <si>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</si>
  <si>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</si>
  <si>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</si>
  <si>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</si>
  <si>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</si>
  <si>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</si>
  <si>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</si>
  <si>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</si>
  <si>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</si>
  <si>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</si>
  <si>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</si>
  <si>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</si>
  <si>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</si>
  <si>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</si>
  <si>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</si>
  <si>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</si>
  <si>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</si>
  <si>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</si>
  <si>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</si>
  <si>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</si>
  <si>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</si>
  <si>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</si>
  <si>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</si>
  <si>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</si>
  <si>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</si>
  <si>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</si>
  <si>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</si>
  <si>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</si>
  <si>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</si>
  <si>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</si>
  <si>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</si>
  <si>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</si>
  <si>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</si>
  <si>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</si>
  <si>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</si>
  <si>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</si>
  <si>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</si>
  <si>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</si>
  <si>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</si>
  <si>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</si>
  <si>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</si>
  <si>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</si>
  <si>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</si>
  <si>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</si>
  <si>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</si>
  <si>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</si>
  <si>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</si>
  <si>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</si>
  <si>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</si>
  <si>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</si>
  <si>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</si>
  <si>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</si>
  <si>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</si>
  <si>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</si>
  <si>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</si>
  <si>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</si>
  <si>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</si>
  <si>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</si>
  <si>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</si>
  <si>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</si>
  <si>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</si>
  <si>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</si>
  <si>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</si>
  <si>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</si>
  <si>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</si>
  <si>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</si>
  <si>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</si>
  <si>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</si>
  <si>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</si>
  <si>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</si>
  <si>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</si>
  <si>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</si>
  <si>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</si>
  <si>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</si>
  <si>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</si>
  <si>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</si>
  <si>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</si>
  <si>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</si>
  <si>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</si>
  <si>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</si>
  <si>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</si>
  <si>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</si>
  <si>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</si>
  <si>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</si>
  <si>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</si>
  <si>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</si>
  <si>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</si>
  <si>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</si>
  <si>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</si>
  <si>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</si>
  <si>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</si>
  <si>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</si>
  <si>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</si>
  <si>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</si>
  <si>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</si>
  <si>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</si>
  <si>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</si>
  <si>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</si>
  <si>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</si>
  <si>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</si>
  <si>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</si>
  <si>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</si>
  <si>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</si>
  <si>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</si>
  <si>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</si>
  <si>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</si>
  <si>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</si>
  <si>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</si>
  <si>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</si>
  <si>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</si>
  <si>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</si>
  <si>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</si>
  <si>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</si>
  <si>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</si>
  <si>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</si>
  <si>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</si>
  <si>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</si>
  <si>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</si>
  <si>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</si>
  <si>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</si>
  <si>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</si>
  <si>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</si>
  <si>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</si>
  <si>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</si>
  <si>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</si>
  <si>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</si>
  <si>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</si>
  <si>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</si>
  <si>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</si>
  <si>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</si>
  <si>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</si>
  <si>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</si>
  <si>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</si>
  <si>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</si>
  <si>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</si>
  <si>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</si>
  <si>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</si>
  <si>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</si>
  <si>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</si>
  <si>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</si>
  <si>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</si>
  <si>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</si>
  <si>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</si>
  <si>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</si>
  <si>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</si>
  <si>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</si>
  <si>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</si>
  <si>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</si>
  <si>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</si>
  <si>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</si>
  <si>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</si>
  <si>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</si>
  <si>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</si>
  <si>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</si>
  <si>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</si>
  <si>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</si>
  <si>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</si>
  <si>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</si>
  <si>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</si>
  <si>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</si>
  <si>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</si>
  <si>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</si>
  <si>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</si>
  <si>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</si>
  <si>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</si>
  <si>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</si>
  <si>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</si>
  <si>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</si>
  <si>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</si>
  <si>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</si>
  <si>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</si>
  <si>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</si>
  <si>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</si>
  <si>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</si>
  <si>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</si>
  <si>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</si>
  <si>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</si>
  <si>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</si>
  <si>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</si>
  <si>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</si>
  <si>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</si>
  <si>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</si>
  <si>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</si>
  <si>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</si>
  <si>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</si>
  <si>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</si>
  <si>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</si>
  <si>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</si>
  <si>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</si>
  <si>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</si>
  <si>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</si>
  <si>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</si>
  <si>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</si>
  <si>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</si>
  <si>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</si>
  <si>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</si>
  <si>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</si>
  <si>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</si>
  <si>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</si>
  <si>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</si>
  <si>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</si>
  <si>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</si>
  <si>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</si>
  <si>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</si>
  <si>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</si>
  <si>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</si>
  <si>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</si>
  <si>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</si>
  <si>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</si>
  <si>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</si>
  <si>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</si>
  <si>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</si>
  <si>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</si>
  <si>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</si>
  <si>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</si>
  <si>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</si>
  <si>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</si>
  <si>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</si>
  <si>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</si>
  <si>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</si>
  <si>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</si>
  <si>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</si>
  <si>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</si>
  <si>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</si>
  <si>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</si>
  <si>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</si>
  <si>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</si>
  <si>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</si>
  <si>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</si>
  <si>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</si>
  <si>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</si>
  <si>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</si>
  <si>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</si>
  <si>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</si>
  <si>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</si>
  <si>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</si>
  <si>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</si>
  <si>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</si>
  <si>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</si>
  <si>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</si>
  <si>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</si>
  <si>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</si>
  <si>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</si>
  <si>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</si>
  <si>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</si>
  <si>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</si>
  <si>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</si>
  <si>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</si>
  <si>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</si>
  <si>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</si>
  <si>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</si>
  <si>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</si>
  <si>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</si>
  <si>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</si>
  <si>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</si>
  <si>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</si>
  <si>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</si>
  <si>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</si>
  <si>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</si>
  <si>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</si>
  <si>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</si>
  <si>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</si>
  <si>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</si>
  <si>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</si>
  <si>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</si>
  <si>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</si>
  <si>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</si>
  <si>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</si>
  <si>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</si>
  <si>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</si>
  <si>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</si>
  <si>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</si>
  <si>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</si>
  <si>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</si>
  <si>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</si>
  <si>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</si>
  <si>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</si>
  <si>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</si>
  <si>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</si>
  <si>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</si>
  <si>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</si>
  <si>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</si>
  <si>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</si>
  <si>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</si>
  <si>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</si>
  <si>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</si>
  <si>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</si>
  <si>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</si>
  <si>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</si>
  <si>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</si>
  <si>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</si>
  <si>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</si>
  <si>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</si>
  <si>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</si>
  <si>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</si>
  <si>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</si>
  <si>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</si>
  <si>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</si>
  <si>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</si>
  <si>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</si>
  <si>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</si>
  <si>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</si>
  <si>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</si>
  <si>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</si>
  <si>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</si>
  <si>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</si>
  <si>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</si>
  <si>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</si>
  <si>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</si>
  <si>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</si>
  <si>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</si>
  <si>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</si>
  <si>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</si>
  <si>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</si>
  <si>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</si>
  <si>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</si>
  <si>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</si>
  <si>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</si>
  <si>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</si>
  <si>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</si>
  <si>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</si>
  <si>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</si>
  <si>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</si>
  <si>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</si>
  <si>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</si>
  <si>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</si>
  <si>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</si>
  <si>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</si>
  <si>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</si>
  <si>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</si>
  <si>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</si>
  <si>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</si>
  <si>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</si>
  <si>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</si>
  <si>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</si>
  <si>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</si>
  <si>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</si>
  <si>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</si>
  <si>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</si>
  <si>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</si>
  <si>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</si>
  <si>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</si>
  <si>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</si>
  <si>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</si>
  <si>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</si>
  <si>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</si>
  <si>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</si>
  <si>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</si>
  <si>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</si>
  <si>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</si>
  <si>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</si>
  <si>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</si>
  <si>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</si>
  <si>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</si>
  <si>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</si>
  <si>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</si>
  <si>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</si>
  <si>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</si>
  <si>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</si>
  <si>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</si>
  <si>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</si>
  <si>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</si>
  <si>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</si>
  <si>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</si>
  <si>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</si>
  <si>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</si>
  <si>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</si>
  <si>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</si>
  <si>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</si>
  <si>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</si>
  <si>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</si>
  <si>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</si>
  <si>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</si>
  <si>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</si>
  <si>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</si>
  <si>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</si>
  <si>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</si>
  <si>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</si>
  <si>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</si>
  <si>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</si>
  <si>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</si>
  <si>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</si>
  <si>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</si>
  <si>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</si>
  <si>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</si>
  <si>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</si>
  <si>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</si>
  <si>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</si>
  <si>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</si>
  <si>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</si>
  <si>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</si>
  <si>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</si>
  <si>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</si>
  <si>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</si>
  <si>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</si>
  <si>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</si>
  <si>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</si>
  <si>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</si>
  <si>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</si>
  <si>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</si>
  <si>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</si>
  <si>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</si>
  <si>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</si>
  <si>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</si>
  <si>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</si>
  <si>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</si>
  <si>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</si>
  <si>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</si>
  <si>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</si>
  <si>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</si>
  <si>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</si>
  <si>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</si>
  <si>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</si>
  <si>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</si>
  <si>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</si>
  <si>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</si>
  <si>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</si>
  <si>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</si>
  <si>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</si>
  <si>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</si>
  <si>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</si>
  <si>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</si>
  <si>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</si>
  <si>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</si>
  <si>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</si>
  <si>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</si>
  <si>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</si>
  <si>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</si>
  <si>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</si>
  <si>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</si>
  <si>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</si>
  <si>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</si>
  <si>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</si>
  <si>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</si>
  <si>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</si>
  <si>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</si>
  <si>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</si>
  <si>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</si>
  <si>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</si>
  <si>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</si>
  <si>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</si>
  <si>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</si>
  <si>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</si>
  <si>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</si>
  <si>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</si>
  <si>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</si>
  <si>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</si>
  <si>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</si>
  <si>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</si>
  <si>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</si>
  <si>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</si>
  <si>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</si>
  <si>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</si>
  <si>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</si>
  <si>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</si>
  <si>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</si>
  <si>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</si>
  <si>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</si>
  <si>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</si>
  <si>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</si>
  <si>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</si>
  <si>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</si>
  <si>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</si>
  <si>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</si>
  <si>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</si>
  <si>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</si>
  <si>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</si>
  <si>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</si>
  <si>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</si>
  <si>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</si>
  <si>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</si>
  <si>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</si>
  <si>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</si>
  <si>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</si>
  <si>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</si>
  <si>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</si>
  <si>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</si>
  <si>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</si>
  <si>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</si>
  <si>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</si>
  <si>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</si>
  <si>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</si>
  <si>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</si>
  <si>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</si>
  <si>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</si>
  <si>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</si>
  <si>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</si>
  <si>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</si>
  <si>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</si>
  <si>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</si>
  <si>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</si>
  <si>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</si>
  <si>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</si>
  <si>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</si>
  <si>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</si>
  <si>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</si>
  <si>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</si>
  <si>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</si>
  <si>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</si>
  <si>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</si>
  <si>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</si>
  <si>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</si>
  <si>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</si>
  <si>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</si>
  <si>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</si>
  <si>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</si>
  <si>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</si>
  <si>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</si>
  <si>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</si>
  <si>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</si>
  <si>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</si>
  <si>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</si>
  <si>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</si>
  <si>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</si>
  <si>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</si>
  <si>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</si>
  <si>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</si>
  <si>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</si>
  <si>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</si>
  <si>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</si>
  <si>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</si>
  <si>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</si>
  <si>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</si>
  <si>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</si>
  <si>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</si>
  <si>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</si>
  <si>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</si>
  <si>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</si>
  <si>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</si>
  <si>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</si>
  <si>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</si>
  <si>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</si>
  <si>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</si>
  <si>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</si>
  <si>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</si>
  <si>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</si>
  <si>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</si>
  <si>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</si>
  <si>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</si>
  <si>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</si>
  <si>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</si>
  <si>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</si>
  <si>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</si>
  <si>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</si>
  <si>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</si>
  <si>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</si>
  <si>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</si>
  <si>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</si>
  <si>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</si>
  <si>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</si>
  <si>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</si>
  <si>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</si>
  <si>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</si>
  <si>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</si>
  <si>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</si>
  <si>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</si>
  <si>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</si>
  <si>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</si>
  <si>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</si>
  <si>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</si>
  <si>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</si>
  <si>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</si>
  <si>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</si>
  <si>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</si>
  <si>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</si>
  <si>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</si>
  <si>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</si>
  <si>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</si>
  <si>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</si>
  <si>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</si>
  <si>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</si>
  <si>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</si>
  <si>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</si>
  <si>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</si>
  <si>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</si>
  <si>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</si>
  <si>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</si>
  <si>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</si>
  <si>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</si>
  <si>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</si>
  <si>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</si>
  <si>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</si>
  <si>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</si>
  <si>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</si>
  <si>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</si>
  <si>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</si>
  <si>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</si>
  <si>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</si>
  <si>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</si>
  <si>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</si>
  <si>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</si>
  <si>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</si>
  <si>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</si>
  <si>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</si>
  <si>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</si>
  <si>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</si>
  <si>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</si>
  <si>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</si>
  <si>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</si>
  <si>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</si>
  <si>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</si>
  <si>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</si>
  <si>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</si>
  <si>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</si>
  <si>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</si>
  <si>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</si>
  <si>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</si>
  <si>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</si>
  <si>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</si>
  <si>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</si>
  <si>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</si>
  <si>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</si>
  <si>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</si>
  <si>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</si>
  <si>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</si>
  <si>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</si>
  <si>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</si>
  <si>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</si>
  <si>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</si>
  <si>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</si>
  <si>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</si>
  <si>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</si>
  <si>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</si>
  <si>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</si>
  <si>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</si>
  <si>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</si>
  <si>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</si>
  <si>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</si>
  <si>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</si>
  <si>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</si>
  <si>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</si>
  <si>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</si>
  <si>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</si>
  <si>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</si>
  <si>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</si>
  <si>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</si>
  <si>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</si>
  <si>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</si>
  <si>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</si>
  <si>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</si>
  <si>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</si>
  <si>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</si>
  <si>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</si>
  <si>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</si>
  <si>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</si>
  <si>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</si>
  <si>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</si>
  <si>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</si>
  <si>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</si>
  <si>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</si>
  <si>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</si>
  <si>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</si>
  <si>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</si>
  <si>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</si>
  <si>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</si>
  <si>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</si>
  <si>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</si>
  <si>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</si>
  <si>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</si>
  <si>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</si>
  <si>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</si>
  <si>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</si>
  <si>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</si>
  <si>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</si>
  <si>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</si>
  <si>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</si>
  <si>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</si>
  <si>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</si>
  <si>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</si>
  <si>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</si>
  <si>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</si>
  <si>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</si>
  <si>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</si>
  <si>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</si>
  <si>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</si>
  <si>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</si>
  <si>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</si>
  <si>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</si>
  <si>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</si>
  <si>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</si>
  <si>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</si>
  <si>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</si>
  <si>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</si>
  <si>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</si>
  <si>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</si>
  <si>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</si>
  <si>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</si>
  <si>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</si>
  <si>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</si>
  <si>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</si>
  <si>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</si>
  <si>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</si>
  <si>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</si>
  <si>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</si>
  <si>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</si>
  <si>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</si>
  <si>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</si>
  <si>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</si>
  <si>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</si>
  <si>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</si>
  <si>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</si>
  <si>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</si>
  <si>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</si>
  <si>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</si>
  <si>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</si>
  <si>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</si>
  <si>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</si>
  <si>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</si>
  <si>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</si>
  <si>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</si>
  <si>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</si>
  <si>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</si>
  <si>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</si>
  <si>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</si>
  <si>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</si>
  <si>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</si>
  <si>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</si>
  <si>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</si>
  <si>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</si>
  <si>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</si>
  <si>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</si>
  <si>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</si>
  <si>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</si>
  <si>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</si>
  <si>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</si>
  <si>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</si>
  <si>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</si>
  <si>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</si>
  <si>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</si>
  <si>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</si>
  <si>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</si>
  <si>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</si>
  <si>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</si>
  <si>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</si>
  <si>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</si>
  <si>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</si>
  <si>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</si>
  <si>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</si>
  <si>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</si>
  <si>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</si>
  <si>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</si>
  <si>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</si>
  <si>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</si>
  <si>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</si>
  <si>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</si>
  <si>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</si>
  <si>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</si>
  <si>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</si>
  <si>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</si>
  <si>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</si>
  <si>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</si>
  <si>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</si>
  <si>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</si>
  <si>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</si>
  <si>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</si>
  <si>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</si>
  <si>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</si>
  <si>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</si>
  <si>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</si>
  <si>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</si>
  <si>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</si>
  <si>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</si>
  <si>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</si>
  <si>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</si>
  <si>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</si>
  <si>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</si>
  <si>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</si>
  <si>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</si>
  <si>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</si>
  <si>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</si>
  <si>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</si>
  <si>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</si>
  <si>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</si>
  <si>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</si>
  <si>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</si>
  <si>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</si>
  <si>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</si>
  <si>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</si>
  <si>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</si>
  <si>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</si>
  <si>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</si>
  <si>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</si>
  <si>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</si>
  <si>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</si>
  <si>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</si>
  <si>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</si>
  <si>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</si>
  <si>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</si>
  <si>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</si>
  <si>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</si>
  <si>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</si>
  <si>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</si>
  <si>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</si>
  <si>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</si>
  <si>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</si>
  <si>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</si>
  <si>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</si>
  <si>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</si>
  <si>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</si>
  <si>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</si>
  <si>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</si>
  <si>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</si>
  <si>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</si>
  <si>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</si>
  <si>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</si>
  <si>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</si>
  <si>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</si>
  <si>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</si>
  <si>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</si>
  <si>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</si>
  <si>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</si>
  <si>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</si>
  <si>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</si>
  <si>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</si>
  <si>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</si>
  <si>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</si>
  <si>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</si>
  <si>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</si>
  <si>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</si>
  <si>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</si>
  <si>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</si>
  <si>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</si>
  <si>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</si>
  <si>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</si>
  <si>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</si>
  <si>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</si>
  <si>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</si>
  <si>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</si>
  <si>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</si>
  <si>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</si>
  <si>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</si>
  <si>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</si>
  <si>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</si>
  <si>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</si>
  <si>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</si>
  <si>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</si>
  <si>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</si>
  <si>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</si>
  <si>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</si>
  <si>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</si>
  <si>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</si>
  <si>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</si>
  <si>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</si>
  <si>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</si>
  <si>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</si>
  <si>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</si>
  <si>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</si>
  <si>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</si>
  <si>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</si>
  <si>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</si>
  <si>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</si>
  <si>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</si>
  <si>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</si>
  <si>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</si>
  <si>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</si>
  <si>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</si>
  <si>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</si>
  <si>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</si>
  <si>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</si>
  <si>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</si>
  <si>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</si>
  <si>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</si>
  <si>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</si>
  <si>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</si>
  <si>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</si>
  <si>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</si>
  <si>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</si>
  <si>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</si>
  <si>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</si>
  <si>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</si>
  <si>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</si>
  <si>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</si>
  <si>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</si>
  <si>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</si>
  <si>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</si>
  <si>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</si>
  <si>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</si>
  <si>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</si>
  <si>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</si>
  <si>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</si>
  <si>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</si>
  <si>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</si>
  <si>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</si>
  <si>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</si>
  <si>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</si>
  <si>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</si>
  <si>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</si>
  <si>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</si>
  <si>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</si>
  <si>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</si>
  <si>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</si>
  <si>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</si>
  <si>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</si>
  <si>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</si>
  <si>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</si>
  <si>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</si>
  <si>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</si>
  <si>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</si>
  <si>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</si>
  <si>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</si>
  <si>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</si>
  <si>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</si>
  <si>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</si>
  <si>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</si>
  <si>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</si>
  <si>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</si>
  <si>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</si>
  <si>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</si>
  <si>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</si>
  <si>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</si>
  <si>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</si>
  <si>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</si>
  <si>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</si>
  <si>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</si>
  <si>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</si>
  <si>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</si>
  <si>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</si>
  <si>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</si>
  <si>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</si>
  <si>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</si>
  <si>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</si>
  <si>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</si>
  <si>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</si>
  <si>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</si>
  <si>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</si>
  <si>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</si>
  <si>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</si>
  <si>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</si>
  <si>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</si>
  <si>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</si>
  <si>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</si>
  <si>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</si>
  <si>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</si>
  <si>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</si>
  <si>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</si>
  <si>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</si>
  <si>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</si>
  <si>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</si>
  <si>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</si>
  <si>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</si>
  <si>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</si>
  <si>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</si>
  <si>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</si>
  <si>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</si>
  <si>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</si>
  <si>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</si>
  <si>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</si>
  <si>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</si>
  <si>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</si>
  <si>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</si>
  <si>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</si>
  <si>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</si>
  <si>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</si>
  <si>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</si>
  <si>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</si>
  <si>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</si>
  <si>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</si>
  <si>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</si>
  <si>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</si>
  <si>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</si>
  <si>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</si>
  <si>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</si>
  <si>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</si>
  <si>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</si>
  <si>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</si>
  <si>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</si>
  <si>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</si>
  <si>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</si>
  <si>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</si>
  <si>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</si>
  <si>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</si>
  <si>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</si>
  <si>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</si>
  <si>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</si>
  <si>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</si>
  <si>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</si>
  <si>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</si>
  <si>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</si>
  <si>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</si>
  <si>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</si>
  <si>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</si>
  <si>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</si>
  <si>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</si>
  <si>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</si>
  <si>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</si>
  <si>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</si>
  <si>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</si>
  <si>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</si>
  <si>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</si>
  <si>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</si>
  <si>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</si>
  <si>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</si>
  <si>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</si>
  <si>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</si>
  <si>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</si>
  <si>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</si>
  <si>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</si>
  <si>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</si>
  <si>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</si>
  <si>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</si>
  <si>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</si>
  <si>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</si>
  <si>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</si>
  <si>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</si>
  <si>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</si>
  <si>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</si>
  <si>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</si>
  <si>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</si>
  <si>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</si>
  <si>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</si>
  <si>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</si>
  <si>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</si>
  <si>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</si>
  <si>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</si>
  <si>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</si>
  <si>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</si>
  <si>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</si>
  <si>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</si>
  <si>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</si>
  <si>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</si>
  <si>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</si>
  <si>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</si>
  <si>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</si>
  <si>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</si>
  <si>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</si>
  <si>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</si>
  <si>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</si>
  <si>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</si>
  <si>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</si>
  <si>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</si>
  <si>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</si>
  <si>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</si>
  <si>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</si>
  <si>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</si>
  <si>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</si>
  <si>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</si>
  <si>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</si>
  <si>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</si>
  <si>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</si>
  <si>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</si>
  <si>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</si>
  <si>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</si>
  <si>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</si>
  <si>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</si>
  <si>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</si>
  <si>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</si>
  <si>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</si>
  <si>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</si>
  <si>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</si>
  <si>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</si>
  <si>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</si>
  <si>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</si>
  <si>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</si>
  <si>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</si>
  <si>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</si>
  <si>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</si>
  <si>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</si>
  <si>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</si>
  <si>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</si>
  <si>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</si>
  <si>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</si>
  <si>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</si>
  <si>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</si>
  <si>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</si>
  <si>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</si>
  <si>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</si>
  <si>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</si>
  <si>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</si>
  <si>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</si>
  <si>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</si>
  <si>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</si>
  <si>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</si>
  <si>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</si>
  <si>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</si>
  <si>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</si>
  <si>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</si>
  <si>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</si>
  <si>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</si>
  <si>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</si>
  <si>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</si>
  <si>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</si>
  <si>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</si>
  <si>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</si>
  <si>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</si>
  <si>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</si>
  <si>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</si>
  <si>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</si>
  <si>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</si>
  <si>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</si>
  <si>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</si>
  <si>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</si>
  <si>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</si>
  <si>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</si>
  <si>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</si>
  <si>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</si>
  <si>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</si>
  <si>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</si>
  <si>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</si>
  <si>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</si>
  <si>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</si>
  <si>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</si>
  <si>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</si>
  <si>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</si>
  <si>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</si>
  <si>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</si>
  <si>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</si>
  <si>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</si>
  <si>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</si>
  <si>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</si>
  <si>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</si>
  <si>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</si>
  <si>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</si>
  <si>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</si>
  <si>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</si>
  <si>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</si>
  <si>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</si>
  <si>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</si>
  <si>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</si>
  <si>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</si>
  <si>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</si>
  <si>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</si>
  <si>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</si>
  <si>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</si>
  <si>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</si>
  <si>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</si>
  <si>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</si>
  <si>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</si>
  <si>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</si>
  <si>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</si>
  <si>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</si>
  <si>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</si>
  <si>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</si>
  <si>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</si>
  <si>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</si>
  <si>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</si>
  <si>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</si>
  <si>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</si>
  <si>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</si>
  <si>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</si>
  <si>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</si>
  <si>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</si>
  <si>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</si>
  <si>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</si>
  <si>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</si>
  <si>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</si>
  <si>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</si>
  <si>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</si>
  <si>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</si>
  <si>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</si>
  <si>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</si>
  <si>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</si>
  <si>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</si>
  <si>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</si>
  <si>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</si>
  <si>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</si>
  <si>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</si>
  <si>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</si>
  <si>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</si>
  <si>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</si>
  <si>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</si>
  <si>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</si>
  <si>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</si>
  <si>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</si>
  <si>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</si>
  <si>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</si>
  <si>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</si>
  <si>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</si>
  <si>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</si>
  <si>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</si>
  <si>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</si>
  <si>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</si>
  <si>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</si>
  <si>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</si>
  <si>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</si>
  <si>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</si>
  <si>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</si>
  <si>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</si>
  <si>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</si>
  <si>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</si>
  <si>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</si>
  <si>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</si>
  <si>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</si>
  <si>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</si>
  <si>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</si>
  <si>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</si>
  <si>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</si>
  <si>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</si>
  <si>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</si>
  <si>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</si>
  <si>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</si>
  <si>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</si>
  <si>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</si>
  <si>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</si>
  <si>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</si>
  <si>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</si>
  <si>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</si>
  <si>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</si>
  <si>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</si>
  <si>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</si>
  <si>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</si>
  <si>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</si>
  <si>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</si>
  <si>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</si>
  <si>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</si>
  <si>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</si>
  <si>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</si>
  <si>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</si>
  <si>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</si>
  <si>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</si>
  <si>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</si>
  <si>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</si>
  <si>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</si>
  <si>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</si>
  <si>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</si>
  <si>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</si>
  <si>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</si>
  <si>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</si>
  <si>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</si>
  <si>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</si>
  <si>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</si>
  <si>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</si>
  <si>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</si>
  <si>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</si>
  <si>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</si>
  <si>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</si>
  <si>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</si>
  <si>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</si>
  <si>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</si>
  <si>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</si>
  <si>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</si>
  <si>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</si>
  <si>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</si>
  <si>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</si>
  <si>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</si>
  <si>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</si>
  <si>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</si>
  <si>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</si>
  <si>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</si>
  <si>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</si>
  <si>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</si>
  <si>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</si>
  <si>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</si>
  <si>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</si>
  <si>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</si>
  <si>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</si>
  <si>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</si>
  <si>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</si>
  <si>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</si>
  <si>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</si>
  <si>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</si>
  <si>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</si>
  <si>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</si>
  <si>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</si>
  <si>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</si>
  <si>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</si>
  <si>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</si>
  <si>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</si>
  <si>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</si>
  <si>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</si>
  <si>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</si>
  <si>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</si>
  <si>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</si>
  <si>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</si>
  <si>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</si>
  <si>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</si>
  <si>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</si>
  <si>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</si>
  <si>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</si>
  <si>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</si>
  <si>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</si>
  <si>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</si>
  <si>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</si>
  <si>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</si>
  <si>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</si>
  <si>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</si>
  <si>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</si>
  <si>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</si>
  <si>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</si>
  <si>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</si>
  <si>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</si>
  <si>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</si>
  <si>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</si>
  <si>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</si>
  <si>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</si>
  <si>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</si>
  <si>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</si>
  <si>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</si>
  <si>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</si>
  <si>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</si>
  <si>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</si>
  <si>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</si>
  <si>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</si>
  <si>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</si>
  <si>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</si>
  <si>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</si>
  <si>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</si>
  <si>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</si>
  <si>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</si>
  <si>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</si>
  <si>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</si>
  <si>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</si>
  <si>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</si>
  <si>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</si>
  <si>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</si>
  <si>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</si>
  <si>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</si>
  <si>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</si>
  <si>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</si>
  <si>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</si>
  <si>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</si>
  <si>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</si>
  <si>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</si>
  <si>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</si>
  <si>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</si>
  <si>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</si>
  <si>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</si>
  <si>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</si>
  <si>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</si>
  <si>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</si>
  <si>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</si>
  <si>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</si>
  <si>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</si>
  <si>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</si>
  <si>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</si>
  <si>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</si>
  <si>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</si>
  <si>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</si>
  <si>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</si>
  <si>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</si>
  <si>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</si>
  <si>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</si>
  <si>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</si>
  <si>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</si>
  <si>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</si>
  <si>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</si>
  <si>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</si>
  <si>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</si>
  <si>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</si>
  <si>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</si>
  <si>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</si>
  <si>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</si>
  <si>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</si>
  <si>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</si>
  <si>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</si>
  <si>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</si>
  <si>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</si>
  <si>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</si>
  <si>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</si>
  <si>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</si>
  <si>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</si>
  <si>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</si>
  <si>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</si>
  <si>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</si>
  <si>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</si>
  <si>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</si>
  <si>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</si>
  <si>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</si>
  <si>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</si>
  <si>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</si>
  <si>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</si>
  <si>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</si>
  <si>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</si>
  <si>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</si>
  <si>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</si>
  <si>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</si>
  <si>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</si>
  <si>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</si>
  <si>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</si>
  <si>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</si>
  <si>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</si>
  <si>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</si>
  <si>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</si>
  <si>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</si>
  <si>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</si>
  <si>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</si>
  <si>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</si>
  <si>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</si>
  <si>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</si>
  <si>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</si>
  <si>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</si>
  <si>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</si>
  <si>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</si>
  <si>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</si>
  <si>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</si>
  <si>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</si>
  <si>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</si>
  <si>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</si>
  <si>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</si>
  <si>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</si>
  <si>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</si>
  <si>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</si>
  <si>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</si>
  <si>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</si>
  <si>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</si>
  <si>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</si>
  <si>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</si>
  <si>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</si>
  <si>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</si>
  <si>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</si>
  <si>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</si>
  <si>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</si>
  <si>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</si>
  <si>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</si>
  <si>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</si>
  <si>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</si>
  <si>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</si>
  <si>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</si>
  <si>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</si>
  <si>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</si>
  <si>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</si>
  <si>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</si>
  <si>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</si>
  <si>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</si>
  <si>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</si>
  <si>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</si>
  <si>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</si>
  <si>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</si>
  <si>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</si>
  <si>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</si>
  <si>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</si>
  <si>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</si>
  <si>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</si>
  <si>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</si>
  <si>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</si>
  <si>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</si>
  <si>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</si>
  <si>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</si>
  <si>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</si>
  <si>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</si>
  <si>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</si>
  <si>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</si>
  <si>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</si>
  <si>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</si>
  <si>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</si>
  <si>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</si>
  <si>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</si>
  <si>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</si>
  <si>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</si>
  <si>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</si>
  <si>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</si>
  <si>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</si>
  <si>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</si>
  <si>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</si>
  <si>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</si>
  <si>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</si>
  <si>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</si>
  <si>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</si>
  <si>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</si>
  <si>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</si>
  <si>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</si>
  <si>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</si>
  <si>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</si>
  <si>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</si>
  <si>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</si>
  <si>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</si>
  <si>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</si>
  <si>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</si>
  <si>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</si>
  <si>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</si>
  <si>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</si>
  <si>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</si>
  <si>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</si>
  <si>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</si>
  <si>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</si>
  <si>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</si>
  <si>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</si>
  <si>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</si>
  <si>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</si>
  <si>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</si>
  <si>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</si>
  <si>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</si>
  <si>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</si>
  <si>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</si>
  <si>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</si>
  <si>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</si>
  <si>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</si>
  <si>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</si>
  <si>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</si>
  <si>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</si>
  <si>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</si>
  <si>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</si>
  <si>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</si>
  <si>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</si>
  <si>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</si>
  <si>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</si>
  <si>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</si>
  <si>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</si>
  <si>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</si>
  <si>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</si>
  <si>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</si>
  <si>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</si>
  <si>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</si>
  <si>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</si>
  <si>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</si>
  <si>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</si>
  <si>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</si>
  <si>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</si>
  <si>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</si>
  <si>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</si>
  <si>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</si>
  <si>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</si>
  <si>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</si>
  <si>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</si>
  <si>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</si>
  <si>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</si>
  <si>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</si>
  <si>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</si>
  <si>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</si>
  <si>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</si>
  <si>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</si>
  <si>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</si>
  <si>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</si>
  <si>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</si>
  <si>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</si>
  <si>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</si>
  <si>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</si>
  <si>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</si>
  <si>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</si>
  <si>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</si>
  <si>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</si>
  <si>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</si>
  <si>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</si>
  <si>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</si>
  <si>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</si>
  <si>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</si>
  <si>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</si>
  <si>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</si>
  <si>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</si>
  <si>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</si>
  <si>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</si>
  <si>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</si>
  <si>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</si>
  <si>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</si>
  <si>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</si>
  <si>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</si>
  <si>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</si>
  <si>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</si>
  <si>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</si>
  <si>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</si>
  <si>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</si>
  <si>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</si>
  <si>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</si>
  <si>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</si>
  <si>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</si>
  <si>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</si>
  <si>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</si>
  <si>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</si>
  <si>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</si>
  <si>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</si>
  <si>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</si>
  <si>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</si>
  <si>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</si>
  <si>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</si>
  <si>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</si>
  <si>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</si>
  <si>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</si>
  <si>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</si>
  <si>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</si>
  <si>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</si>
  <si>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</si>
  <si>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</si>
  <si>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</si>
  <si>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</si>
  <si>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</si>
  <si>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</si>
  <si>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</si>
  <si>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</si>
  <si>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</si>
  <si>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</si>
  <si>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</si>
  <si>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</si>
  <si>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</si>
  <si>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</si>
  <si>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</si>
  <si>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</si>
  <si>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</si>
  <si>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</si>
  <si>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</si>
  <si>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</si>
  <si>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</si>
  <si>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</si>
  <si>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</si>
  <si>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</si>
  <si>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</si>
  <si>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</si>
  <si>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</si>
  <si>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</si>
  <si>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</si>
  <si>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</si>
  <si>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</si>
  <si>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</si>
  <si>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</si>
  <si>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</si>
  <si>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</si>
  <si>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</si>
  <si>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</si>
  <si>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</si>
  <si>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</si>
  <si>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</si>
  <si>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</si>
  <si>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</si>
  <si>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</si>
  <si>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</si>
  <si>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</si>
  <si>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</si>
  <si>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</si>
  <si>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</si>
  <si>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</si>
  <si>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</si>
  <si>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</si>
  <si>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</si>
  <si>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</si>
  <si>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</si>
  <si>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</si>
  <si>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</si>
  <si>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</si>
  <si>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</si>
  <si>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</si>
  <si>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</si>
  <si>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</si>
  <si>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</si>
  <si>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</si>
  <si>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</si>
  <si>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</si>
  <si>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</si>
  <si>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</si>
  <si>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</si>
  <si>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</si>
  <si>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</si>
  <si>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</si>
  <si>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</si>
  <si>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</si>
  <si>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</si>
  <si>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</si>
  <si>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</si>
  <si>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</si>
  <si>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</si>
  <si>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</si>
  <si>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</si>
  <si>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</si>
  <si>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</si>
  <si>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</si>
  <si>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</si>
  <si>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</si>
  <si>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</si>
  <si>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</si>
  <si>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</si>
  <si>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</si>
  <si>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</si>
  <si>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</si>
  <si>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</si>
  <si>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</si>
  <si>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</si>
  <si>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</si>
  <si>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</si>
  <si>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</si>
  <si>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</si>
  <si>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</si>
  <si>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</si>
  <si>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</si>
  <si>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</si>
  <si>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</si>
  <si>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</si>
  <si>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</si>
  <si>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</si>
  <si>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</si>
  <si>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</si>
  <si>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</si>
  <si>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</si>
  <si>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</si>
  <si>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</si>
  <si>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</si>
  <si>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</si>
  <si>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</si>
  <si>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</si>
  <si>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</si>
  <si>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</si>
  <si>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</si>
  <si>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</si>
  <si>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</si>
  <si>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</si>
  <si>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</si>
  <si>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</si>
  <si>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</si>
  <si>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</si>
  <si>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</si>
  <si>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</si>
  <si>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</si>
  <si>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</si>
  <si>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</si>
  <si>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</si>
  <si>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</si>
  <si>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</si>
  <si>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</si>
  <si>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</si>
  <si>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</si>
  <si>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</si>
  <si>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</si>
  <si>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</si>
  <si>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</si>
  <si>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</si>
  <si>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</si>
  <si>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</si>
  <si>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</si>
  <si>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</si>
  <si>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</si>
  <si>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</si>
  <si>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</si>
  <si>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</si>
  <si>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</si>
  <si>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</si>
  <si>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</si>
  <si>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</si>
  <si>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</si>
  <si>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</si>
  <si>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</si>
  <si>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</si>
  <si>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</si>
  <si>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</si>
  <si>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</si>
  <si>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</si>
  <si>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</si>
  <si>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</si>
  <si>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</si>
  <si>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</si>
  <si>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</si>
  <si>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</si>
  <si>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</si>
  <si>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</si>
  <si>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</si>
  <si>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</si>
  <si>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</si>
  <si>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</si>
  <si>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</si>
  <si>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</si>
  <si>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</si>
  <si>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</si>
  <si>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</si>
  <si>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</si>
  <si>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</si>
  <si>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</si>
  <si>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</si>
  <si>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</si>
  <si>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</si>
  <si>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</si>
  <si>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</si>
  <si>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</si>
  <si>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</si>
  <si>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</si>
  <si>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</si>
  <si>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</si>
  <si>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</si>
  <si>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</si>
  <si>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</si>
  <si>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</si>
  <si>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</si>
  <si>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</si>
  <si>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</si>
  <si>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</si>
  <si>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</si>
  <si>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</si>
  <si>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</si>
  <si>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</si>
  <si>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</si>
  <si>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</si>
  <si>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</si>
  <si>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</si>
  <si>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</si>
  <si>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</si>
  <si>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</si>
  <si>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</si>
  <si>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</si>
  <si>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</si>
  <si>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</si>
  <si>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</si>
  <si>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</si>
  <si>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</si>
  <si>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</si>
  <si>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</si>
  <si>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</si>
  <si>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</si>
  <si>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</si>
  <si>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</si>
  <si>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</si>
  <si>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</si>
  <si>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</si>
  <si>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</si>
  <si>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</si>
  <si>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</si>
  <si>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</si>
  <si>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</si>
  <si>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</si>
  <si>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</si>
  <si>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</si>
  <si>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</si>
  <si>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</si>
  <si>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</si>
  <si>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</si>
  <si>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</si>
  <si>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</si>
  <si>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</si>
  <si>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</si>
  <si>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</si>
  <si>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</si>
  <si>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</si>
  <si>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</si>
  <si>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</si>
  <si>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</si>
  <si>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</si>
  <si>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</si>
  <si>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</si>
  <si>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</si>
  <si>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</si>
  <si>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</si>
  <si>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</si>
  <si>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</si>
  <si>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</si>
  <si>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</si>
  <si>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</si>
  <si>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</si>
  <si>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</si>
  <si>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</si>
  <si>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</si>
  <si>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</si>
  <si>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</si>
  <si>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</si>
  <si>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</si>
  <si>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</si>
  <si>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</si>
  <si>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</si>
  <si>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</si>
  <si>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</si>
  <si>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</si>
  <si>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</si>
  <si>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</si>
  <si>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</si>
  <si>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</si>
  <si>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</si>
  <si>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</si>
  <si>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</si>
  <si>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</si>
  <si>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</si>
  <si>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</si>
  <si>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</si>
  <si>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</si>
  <si>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</si>
  <si>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</si>
  <si>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</si>
  <si>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</si>
  <si>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</si>
  <si>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</si>
  <si>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</si>
  <si>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</si>
  <si>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</si>
  <si>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</si>
  <si>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</si>
  <si>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</si>
  <si>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</si>
  <si>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</si>
  <si>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</si>
  <si>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</si>
  <si>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</si>
  <si>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</si>
  <si>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</si>
  <si>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</si>
  <si>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</si>
  <si>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</si>
  <si>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</si>
  <si>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</si>
  <si>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</si>
  <si>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</si>
  <si>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</si>
  <si>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</si>
  <si>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</si>
  <si>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</si>
  <si>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</si>
  <si>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</si>
  <si>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</si>
  <si>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</si>
  <si>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</si>
  <si>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</si>
  <si>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</si>
  <si>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</si>
  <si>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</si>
  <si>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</si>
  <si>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</si>
  <si>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</si>
  <si>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</si>
  <si>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</si>
  <si>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</si>
  <si>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</si>
  <si>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</si>
  <si>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</si>
  <si>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</si>
  <si>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</si>
  <si>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</si>
  <si>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</si>
  <si>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</si>
  <si>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</si>
  <si>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</si>
  <si>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</si>
  <si>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</si>
  <si>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</si>
  <si>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</si>
  <si>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</si>
  <si>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</si>
  <si>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</si>
  <si>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</si>
  <si>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</si>
  <si>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</si>
  <si>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</si>
  <si>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</si>
  <si>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</si>
  <si>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</si>
  <si>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</si>
  <si>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</si>
  <si>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</si>
  <si>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</si>
  <si>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</si>
  <si>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</si>
  <si>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</si>
  <si>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</si>
  <si>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</si>
  <si>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</si>
  <si>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</si>
  <si>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</si>
  <si>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</si>
  <si>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</si>
  <si>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</si>
  <si>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</si>
  <si>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</si>
  <si>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</si>
  <si>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</si>
  <si>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</si>
  <si>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</si>
  <si>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</si>
  <si>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</si>
  <si>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</si>
  <si>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</si>
  <si>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</si>
  <si>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</si>
  <si>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</si>
  <si>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</si>
  <si>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</si>
  <si>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</si>
  <si>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</si>
  <si>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</si>
  <si>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</si>
  <si>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</si>
  <si>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</si>
  <si>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</si>
  <si>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</si>
  <si>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</si>
  <si>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</si>
  <si>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</si>
  <si>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</si>
  <si>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</si>
  <si>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</si>
  <si>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</si>
  <si>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</si>
  <si>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</si>
  <si>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</si>
  <si>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</si>
  <si>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</si>
  <si>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</si>
  <si>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</si>
  <si>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</si>
  <si>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</si>
  <si>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</si>
  <si>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</si>
  <si>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</si>
  <si>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</si>
  <si>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</si>
  <si>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</si>
  <si>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</si>
  <si>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</si>
  <si>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</si>
  <si>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</si>
  <si>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</si>
  <si>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</si>
  <si>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</si>
  <si>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</si>
  <si>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</si>
  <si>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</si>
  <si>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</si>
  <si>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</si>
  <si>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</si>
  <si>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</si>
  <si>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</si>
  <si>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</si>
  <si>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</si>
  <si>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</si>
  <si>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</si>
  <si>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</si>
  <si>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</si>
  <si>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</si>
  <si>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</si>
  <si>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</si>
  <si>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</si>
  <si>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</si>
  <si>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</si>
  <si>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</si>
  <si>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</si>
  <si>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</si>
  <si>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</si>
  <si>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</si>
  <si>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</si>
  <si>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</si>
  <si>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</si>
  <si>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</si>
  <si>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</si>
  <si>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</si>
  <si>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</si>
  <si>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</si>
  <si>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</si>
  <si>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</si>
  <si>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</si>
  <si>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</si>
  <si>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</si>
  <si>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</si>
  <si>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</si>
  <si>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</si>
  <si>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</si>
  <si>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</si>
  <si>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</si>
  <si>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</si>
  <si>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</si>
  <si>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</si>
  <si>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</si>
  <si>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</si>
  <si>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</si>
  <si>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</si>
  <si>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</si>
  <si>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</si>
  <si>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</si>
  <si>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</si>
  <si>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</si>
  <si>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</si>
  <si>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</si>
  <si>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</si>
  <si>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</si>
  <si>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</si>
  <si>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</si>
  <si>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</si>
  <si>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</si>
  <si>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</si>
  <si>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</si>
  <si>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</si>
  <si>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</si>
  <si>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</si>
  <si>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</si>
  <si>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</si>
  <si>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</si>
  <si>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</si>
  <si>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</si>
  <si>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</si>
  <si>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</si>
  <si>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</si>
  <si>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</si>
  <si>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</si>
  <si>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</si>
  <si>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</si>
  <si>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</si>
  <si>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</si>
  <si>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</si>
  <si>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</si>
  <si>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</si>
  <si>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</si>
  <si>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</si>
  <si>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</si>
  <si>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</si>
  <si>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</si>
  <si>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</si>
  <si>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</si>
  <si>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</si>
  <si>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</si>
  <si>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</si>
  <si>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</si>
  <si>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</si>
  <si>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</si>
  <si>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</si>
  <si>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</si>
  <si>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</si>
  <si>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</si>
  <si>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</si>
  <si>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</si>
  <si>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</si>
  <si>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</si>
  <si>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</si>
  <si>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</si>
  <si>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</si>
  <si>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</si>
  <si>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</si>
  <si>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</si>
  <si>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</si>
  <si>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</si>
  <si>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</si>
  <si>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</si>
  <si>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</si>
  <si>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</si>
  <si>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</si>
  <si>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</si>
  <si>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</si>
  <si>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</si>
  <si>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</si>
  <si>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</si>
  <si>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</si>
  <si>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</si>
  <si>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</si>
  <si>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</si>
  <si>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</si>
  <si>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</si>
  <si>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</si>
  <si>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</si>
  <si>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</si>
  <si>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</si>
  <si>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</si>
  <si>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</si>
  <si>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</si>
  <si>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</si>
  <si>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</si>
  <si>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</si>
  <si>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</si>
  <si>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</si>
  <si>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</si>
  <si>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</si>
  <si>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</si>
  <si>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</si>
  <si>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</si>
  <si>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</si>
  <si>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</si>
  <si>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</si>
  <si>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</si>
  <si>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</si>
  <si>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</si>
  <si>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</si>
  <si>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</si>
  <si>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</si>
  <si>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</si>
  <si>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</si>
  <si>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</si>
  <si>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</si>
  <si>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</si>
  <si>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</si>
  <si>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</si>
  <si>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</si>
  <si>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</si>
  <si>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</si>
  <si>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</si>
  <si>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</si>
  <si>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</si>
  <si>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</si>
  <si>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</si>
  <si>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</si>
  <si>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</si>
  <si>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</si>
  <si>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</si>
  <si>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</si>
  <si>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</si>
  <si>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</si>
  <si>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</si>
  <si>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</si>
  <si>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</si>
  <si>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</si>
  <si>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</si>
  <si>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</si>
  <si>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</si>
  <si>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</si>
  <si>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</si>
  <si>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</si>
  <si>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</si>
  <si>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</si>
  <si>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</si>
  <si>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</si>
  <si>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</si>
  <si>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</si>
  <si>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</si>
  <si>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</si>
  <si>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</si>
  <si>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</si>
  <si>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</si>
  <si>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</si>
  <si>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</si>
  <si>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</si>
  <si>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</si>
  <si>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</si>
  <si>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</si>
  <si>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</si>
  <si>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</si>
  <si>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</si>
  <si>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</si>
  <si>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</si>
  <si>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</si>
  <si>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</si>
  <si>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</si>
  <si>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</si>
  <si>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</si>
  <si>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</si>
  <si>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</si>
  <si>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</si>
  <si>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</si>
  <si>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</si>
  <si>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</si>
  <si>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</si>
  <si>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</si>
  <si>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</si>
  <si>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</si>
  <si>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</si>
  <si>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</si>
  <si>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</si>
  <si>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</si>
  <si>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</si>
  <si>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</si>
  <si>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</si>
  <si>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</si>
  <si>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</si>
  <si>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</si>
  <si>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</si>
  <si>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</si>
  <si>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</si>
  <si>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</si>
  <si>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</si>
  <si>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</si>
  <si>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</si>
  <si>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</si>
  <si>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</si>
  <si>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</si>
  <si>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</si>
  <si>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</si>
  <si>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</si>
  <si>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</si>
  <si>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</si>
  <si>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</si>
  <si>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</si>
  <si>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</si>
  <si>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</si>
  <si>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</si>
  <si>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</si>
  <si>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</si>
  <si>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</si>
  <si>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</si>
  <si>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</si>
  <si>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</si>
  <si>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</si>
  <si>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</si>
  <si>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</si>
  <si>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</si>
  <si>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</si>
  <si>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</si>
  <si>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</si>
  <si>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</si>
  <si>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</si>
  <si>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</si>
  <si>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</si>
  <si>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</si>
  <si>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</si>
  <si>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</si>
  <si>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</si>
  <si>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</si>
  <si>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</si>
  <si>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</si>
  <si>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</si>
  <si>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</si>
  <si>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</si>
  <si>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</si>
  <si>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</si>
  <si>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</si>
  <si>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</si>
  <si>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</si>
  <si>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</si>
  <si>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</si>
  <si>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</si>
  <si>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</si>
  <si>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</si>
  <si>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</si>
  <si>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</si>
  <si>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</si>
  <si>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</si>
  <si>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</si>
  <si>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</si>
  <si>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</si>
  <si>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</si>
  <si>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</si>
  <si>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</si>
  <si>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</si>
  <si>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</si>
  <si>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</si>
  <si>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</si>
  <si>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</si>
  <si>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</si>
  <si>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</si>
  <si>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</si>
  <si>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</si>
  <si>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</si>
  <si>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</si>
  <si>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</si>
  <si>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</si>
  <si>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</si>
  <si>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</si>
  <si>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</si>
  <si>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</si>
  <si>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</si>
  <si>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</si>
  <si>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</si>
  <si>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</si>
  <si>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</si>
  <si>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</si>
  <si>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</si>
  <si>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</si>
  <si>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</si>
  <si>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</si>
  <si>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</si>
  <si>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</si>
  <si>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</si>
  <si>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</si>
  <si>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</si>
  <si>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</si>
  <si>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</si>
  <si>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</si>
  <si>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</si>
  <si>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</si>
  <si>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</si>
  <si>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</si>
  <si>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</si>
  <si>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</si>
  <si>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</si>
  <si>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</si>
  <si>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</si>
  <si>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</si>
  <si>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</si>
  <si>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</si>
  <si>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</si>
  <si>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</si>
  <si>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</si>
  <si>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</si>
  <si>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</si>
  <si>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</si>
  <si>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</si>
  <si>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</si>
  <si>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</si>
  <si>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</si>
  <si>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</si>
  <si>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</si>
  <si>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</si>
  <si>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</si>
  <si>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</si>
  <si>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</si>
  <si>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</si>
  <si>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</si>
  <si>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</si>
  <si>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</si>
  <si>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</si>
  <si>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</si>
  <si>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</si>
  <si>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</si>
  <si>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</si>
  <si>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</si>
  <si>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</si>
  <si>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</si>
  <si>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</si>
  <si>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</si>
  <si>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</si>
  <si>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</si>
  <si>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</si>
  <si>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</si>
  <si>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</si>
  <si>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</si>
  <si>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</si>
  <si>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</si>
  <si>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</si>
  <si>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</si>
  <si>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</si>
  <si>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</si>
  <si>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</si>
  <si>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</si>
  <si>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</si>
  <si>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</si>
  <si>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</si>
  <si>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</si>
  <si>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</si>
  <si>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</si>
  <si>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</si>
  <si>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</si>
  <si>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</si>
  <si>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</si>
  <si>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</si>
  <si>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</si>
  <si>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</si>
  <si>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</si>
  <si>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</si>
  <si>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</si>
  <si>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</si>
  <si>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</si>
  <si>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</si>
  <si>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</si>
  <si>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</si>
  <si>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</si>
  <si>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</si>
  <si>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</si>
  <si>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</si>
  <si>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</si>
  <si>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</si>
  <si>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</si>
  <si>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</si>
  <si>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</si>
  <si>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</si>
  <si>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</si>
  <si>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</si>
  <si>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</si>
  <si>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</si>
  <si>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</si>
  <si>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</si>
  <si>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</si>
  <si>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</si>
  <si>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</si>
  <si>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</si>
  <si>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</si>
  <si>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</si>
  <si>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</si>
  <si>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</si>
  <si>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</si>
  <si>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</si>
  <si>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</si>
  <si>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</si>
  <si>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</si>
  <si>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</si>
  <si>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</si>
  <si>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</si>
  <si>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</si>
  <si>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</si>
  <si>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</si>
  <si>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</si>
  <si>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</si>
  <si>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</si>
  <si>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</si>
  <si>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</si>
  <si>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</si>
  <si>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</si>
  <si>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</si>
  <si>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</si>
  <si>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</si>
  <si>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</si>
  <si>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</si>
  <si>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</si>
  <si>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</si>
  <si>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</si>
  <si>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</si>
  <si>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</si>
  <si>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</si>
  <si>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</si>
  <si>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</si>
  <si>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</si>
  <si>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</si>
  <si>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</si>
  <si>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</si>
  <si>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</si>
  <si>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</si>
  <si>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</si>
  <si>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</si>
  <si>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</si>
  <si>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</si>
  <si>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</si>
  <si>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</si>
  <si>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</si>
  <si>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</si>
  <si>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</si>
  <si>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</si>
  <si>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</si>
  <si>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</si>
  <si>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</si>
  <si>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</si>
  <si>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</si>
  <si>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</si>
  <si>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</si>
  <si>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</si>
  <si>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</si>
  <si>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</si>
  <si>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</si>
  <si>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</si>
  <si>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</si>
  <si>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</si>
  <si>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</si>
  <si>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</si>
  <si>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</si>
  <si>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</si>
  <si>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</si>
  <si>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</si>
  <si>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</si>
  <si>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</si>
  <si>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</si>
  <si>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</si>
  <si>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</si>
  <si>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</si>
  <si>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</si>
  <si>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</si>
  <si>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</si>
  <si>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</si>
  <si>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</si>
  <si>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</si>
  <si>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</si>
  <si>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</si>
  <si>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</si>
  <si>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</si>
  <si>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</si>
  <si>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</si>
  <si>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</si>
  <si>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</si>
  <si>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</si>
  <si>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</si>
  <si>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</si>
  <si>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</si>
  <si>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</si>
  <si>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</si>
  <si>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</si>
  <si>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</si>
  <si>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</si>
  <si>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</si>
  <si>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</si>
  <si>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</si>
  <si>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</si>
  <si>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</si>
  <si>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</si>
  <si>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</si>
  <si>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</si>
  <si>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</si>
  <si>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</si>
  <si>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</si>
  <si>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</si>
  <si>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</si>
  <si>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</si>
  <si>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</si>
  <si>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</si>
  <si>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</si>
  <si>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</si>
  <si>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</si>
  <si>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</si>
  <si>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</si>
  <si>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</si>
  <si>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</si>
  <si>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</si>
  <si>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</si>
  <si>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</si>
  <si>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</si>
  <si>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</si>
  <si>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</si>
  <si>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</si>
  <si>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</si>
  <si>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</si>
  <si>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</si>
  <si>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</si>
  <si>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</si>
  <si>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</si>
  <si>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</si>
  <si>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</si>
  <si>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</si>
  <si>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</si>
  <si>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</si>
  <si>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</si>
  <si>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</si>
  <si>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</si>
  <si>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</si>
  <si>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</si>
  <si>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</si>
  <si>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</si>
  <si>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</si>
  <si>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</si>
  <si>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</si>
  <si>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</si>
  <si>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</si>
  <si>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</si>
  <si>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</si>
  <si>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</si>
  <si>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</si>
  <si>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</si>
  <si>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</si>
  <si>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</si>
  <si>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</si>
  <si>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</si>
  <si>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</si>
  <si>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</si>
  <si>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</si>
  <si>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</si>
  <si>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</si>
  <si>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</si>
  <si>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</si>
  <si>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</si>
  <si>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</si>
  <si>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</si>
  <si>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</si>
  <si>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</si>
  <si>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</si>
  <si>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</si>
  <si>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</si>
  <si>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</si>
  <si>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</si>
  <si>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</si>
  <si>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</si>
  <si>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</si>
  <si>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</si>
  <si>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</si>
  <si>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</si>
  <si>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</si>
  <si>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</si>
  <si>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</si>
  <si>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</si>
  <si>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</si>
  <si>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</si>
  <si>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</si>
  <si>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</si>
  <si>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</si>
  <si>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</si>
  <si>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</si>
  <si>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</si>
  <si>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</si>
  <si>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</si>
  <si>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</si>
  <si>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</si>
  <si>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</si>
  <si>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</si>
  <si>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</si>
  <si>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</si>
  <si>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</si>
  <si>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</si>
  <si>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</si>
  <si>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</si>
  <si>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</si>
  <si>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</si>
  <si>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</si>
  <si>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</si>
  <si>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</si>
  <si>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</si>
  <si>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</si>
  <si>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</si>
  <si>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</si>
  <si>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</si>
  <si>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</si>
  <si>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</si>
  <si>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</si>
  <si>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</si>
  <si>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</si>
  <si>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</si>
  <si>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</si>
  <si>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</si>
  <si>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</si>
  <si>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</si>
  <si>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</si>
  <si>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</si>
  <si>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</si>
  <si>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</si>
  <si>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</si>
  <si>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</si>
  <si>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</si>
  <si>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</si>
  <si>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</si>
  <si>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</si>
  <si>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</si>
  <si>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</si>
  <si>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</si>
  <si>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</si>
  <si>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</si>
  <si>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</si>
  <si>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</si>
  <si>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</si>
  <si>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</si>
  <si>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</si>
  <si>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</si>
  <si>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</si>
  <si>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</si>
  <si>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</si>
  <si>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</si>
  <si>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</si>
  <si>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</si>
  <si>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</si>
  <si>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</si>
  <si>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</si>
  <si>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</si>
  <si>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</si>
  <si>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</si>
  <si>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</si>
  <si>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</si>
  <si>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</si>
  <si>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</si>
  <si>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</si>
  <si>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</si>
  <si>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</si>
  <si>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</si>
  <si>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</si>
  <si>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</si>
  <si>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</si>
  <si>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</si>
  <si>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</si>
  <si>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</si>
  <si>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</si>
  <si>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</si>
  <si>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</si>
  <si>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</si>
  <si>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</si>
  <si>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</si>
  <si>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</si>
  <si>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</si>
  <si>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</si>
  <si>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</si>
  <si>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</si>
  <si>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</si>
  <si>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</si>
  <si>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</si>
  <si>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</si>
  <si>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</si>
  <si>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</si>
  <si>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</si>
  <si>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</si>
  <si>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</si>
  <si>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</si>
  <si>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</si>
  <si>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</si>
  <si>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</si>
  <si>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</si>
  <si>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</si>
  <si>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</si>
  <si>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</si>
  <si>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</si>
  <si>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</si>
  <si>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</si>
  <si>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</si>
  <si>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</si>
  <si>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</si>
  <si>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</si>
  <si>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</si>
  <si>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</si>
  <si>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</si>
  <si>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</si>
  <si>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</si>
  <si>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</si>
  <si>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</si>
  <si>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</si>
  <si>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</si>
  <si>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</si>
  <si>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</si>
  <si>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</si>
  <si>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</si>
  <si>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</si>
  <si>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</si>
  <si>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</si>
  <si>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</si>
  <si>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</si>
  <si>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</si>
  <si>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</si>
  <si>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</si>
  <si>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</si>
  <si>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</si>
  <si>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</si>
  <si>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</si>
  <si>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</si>
  <si>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</si>
  <si>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</si>
  <si>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</si>
  <si>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</si>
  <si>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</si>
  <si>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</si>
  <si>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</si>
  <si>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</si>
  <si>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</si>
  <si>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</si>
  <si>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</si>
  <si>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</si>
  <si>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</si>
  <si>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</si>
  <si>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</si>
  <si>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</si>
  <si>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</si>
  <si>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</si>
  <si>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</si>
  <si>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</si>
  <si>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</si>
  <si>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</si>
  <si>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</si>
  <si>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</si>
  <si>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</si>
  <si>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</si>
  <si>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</si>
  <si>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</si>
  <si>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</si>
  <si>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</si>
  <si>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</si>
  <si>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</si>
  <si>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</si>
  <si>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</si>
  <si>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</si>
  <si>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</si>
  <si>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</si>
  <si>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</si>
  <si>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</si>
  <si>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</si>
  <si>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</si>
  <si>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</si>
  <si>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</si>
  <si>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</si>
  <si>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</si>
  <si>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</si>
  <si>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</si>
  <si>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</si>
  <si>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</si>
  <si>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</si>
  <si>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</si>
  <si>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</si>
  <si>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</si>
  <si>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</si>
  <si>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</si>
  <si>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</si>
  <si>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</si>
  <si>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</si>
  <si>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</si>
  <si>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</si>
  <si>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</si>
  <si>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</si>
  <si>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</si>
  <si>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</si>
  <si>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</si>
  <si>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</si>
  <si>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</si>
  <si>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</si>
  <si>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</si>
  <si>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</si>
  <si>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</si>
  <si>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</si>
  <si>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</si>
  <si>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</si>
  <si>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</si>
  <si>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</si>
  <si>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</si>
  <si>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</si>
  <si>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</si>
  <si>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</si>
  <si>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</si>
  <si>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</si>
  <si>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</si>
  <si>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</si>
  <si>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</si>
  <si>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</si>
  <si>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</si>
  <si>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</si>
  <si>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</si>
  <si>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</si>
  <si>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</si>
  <si>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</si>
  <si>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</si>
  <si>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</si>
  <si>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</si>
  <si>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</si>
  <si>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</si>
  <si>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</si>
  <si>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</si>
  <si>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</si>
  <si>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</si>
  <si>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</si>
  <si>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</si>
  <si>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</si>
  <si>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</si>
  <si>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</si>
  <si>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</si>
  <si>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</si>
  <si>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</si>
  <si>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</si>
  <si>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</si>
  <si>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</si>
  <si>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</si>
  <si>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</si>
  <si>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</si>
  <si>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</si>
  <si>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</si>
  <si>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</si>
  <si>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</si>
  <si>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</si>
  <si>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</si>
  <si>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</si>
  <si>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</si>
  <si>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</si>
  <si>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</si>
  <si>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</si>
  <si>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</si>
  <si>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</si>
  <si>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</si>
  <si>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</si>
  <si>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</si>
  <si>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</si>
  <si>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</si>
  <si>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</si>
  <si>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</si>
  <si>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</si>
  <si>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</si>
  <si>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</si>
  <si>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</si>
  <si>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</si>
  <si>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</si>
  <si>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</si>
  <si>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</si>
  <si>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</si>
  <si>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</si>
  <si>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</si>
  <si>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</si>
  <si>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</si>
  <si>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</si>
  <si>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</si>
  <si>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</si>
  <si>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</si>
  <si>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</si>
  <si>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</si>
  <si>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</si>
  <si>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</si>
  <si>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</si>
  <si>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</si>
  <si>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</si>
  <si>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</si>
  <si>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</si>
  <si>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</si>
  <si>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</si>
  <si>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</si>
  <si>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</si>
  <si>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</si>
  <si>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</si>
  <si>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</si>
  <si>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</si>
  <si>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</si>
  <si>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</si>
  <si>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</si>
  <si>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</si>
  <si>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</si>
  <si>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</si>
  <si>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</si>
  <si>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</si>
  <si>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</si>
  <si>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</si>
  <si>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</si>
  <si>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</si>
  <si>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</si>
  <si>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</si>
  <si>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</si>
  <si>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</si>
  <si>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</si>
  <si>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</si>
  <si>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</si>
  <si>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</si>
  <si>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</si>
  <si>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</si>
  <si>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</si>
  <si>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</si>
  <si>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</si>
  <si>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</si>
  <si>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</si>
  <si>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</si>
  <si>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</si>
  <si>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</si>
  <si>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</si>
  <si>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</si>
  <si>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</si>
  <si>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</si>
  <si>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</si>
  <si>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</si>
  <si>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</si>
  <si>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</si>
  <si>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</si>
  <si>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</si>
  <si>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</si>
  <si>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</si>
  <si>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</si>
  <si>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</si>
  <si>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</si>
  <si>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</si>
  <si>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</si>
  <si>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</si>
  <si>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</si>
  <si>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</si>
  <si>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</si>
  <si>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</si>
  <si>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</si>
  <si>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</si>
  <si>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</si>
  <si>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</si>
  <si>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</si>
  <si>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</si>
  <si>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</si>
  <si>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</si>
  <si>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</si>
  <si>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</si>
  <si>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</si>
  <si>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</si>
  <si>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</si>
  <si>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</si>
  <si>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</si>
  <si>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</si>
  <si>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</si>
  <si>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</si>
  <si>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</si>
  <si>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</si>
  <si>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</si>
  <si>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</si>
  <si>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</si>
  <si>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</si>
  <si>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</si>
  <si>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</si>
  <si>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</si>
  <si>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</si>
  <si>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</si>
  <si>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</si>
  <si>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</si>
  <si>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</si>
  <si>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</si>
  <si>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</si>
  <si>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</si>
  <si>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</si>
  <si>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</si>
  <si>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</si>
  <si>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</si>
  <si>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</si>
  <si>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</si>
  <si>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</si>
  <si>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</si>
  <si>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</si>
  <si>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</si>
  <si>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</si>
  <si>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</si>
  <si>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</si>
  <si>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</si>
  <si>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</si>
  <si>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</si>
  <si>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</si>
  <si>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</si>
  <si>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</si>
  <si>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</si>
  <si>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</si>
  <si>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</si>
  <si>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</si>
  <si>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</si>
  <si>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</si>
  <si>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</si>
  <si>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</si>
  <si>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</si>
  <si>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</si>
  <si>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</si>
  <si>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</si>
  <si>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</si>
  <si>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</si>
  <si>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</si>
  <si>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</si>
  <si>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</si>
  <si>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</si>
  <si>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</si>
  <si>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</si>
  <si>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</si>
  <si>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</si>
  <si>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</si>
  <si>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</si>
  <si>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</si>
  <si>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</si>
  <si>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</si>
  <si>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</si>
  <si>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</si>
  <si>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</si>
  <si>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</si>
  <si>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</si>
  <si>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</si>
  <si>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</si>
  <si>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</si>
  <si>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</si>
  <si>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</si>
  <si>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</si>
  <si>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</si>
  <si>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</si>
  <si>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</si>
  <si>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</si>
  <si>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</si>
  <si>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</si>
  <si>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</si>
  <si>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</si>
  <si>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</si>
  <si>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</si>
  <si>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</si>
  <si>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</si>
  <si>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</si>
  <si>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</si>
  <si>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</si>
  <si>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</si>
  <si>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</si>
  <si>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</si>
  <si>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</si>
  <si>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</si>
  <si>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</si>
  <si>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</si>
  <si>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</si>
  <si>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</si>
  <si>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</si>
  <si>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</si>
  <si>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</si>
  <si>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</si>
  <si>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</si>
  <si>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</si>
  <si>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</si>
  <si>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</si>
  <si>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</si>
  <si>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</si>
  <si>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</si>
  <si>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</si>
  <si>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</si>
  <si>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</si>
  <si>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</si>
  <si>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</si>
  <si>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</si>
  <si>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</si>
  <si>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</si>
  <si>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</si>
  <si>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</si>
  <si>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</si>
  <si>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</si>
  <si>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</si>
  <si>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</si>
  <si>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</si>
  <si>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</si>
  <si>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</si>
  <si>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</si>
  <si>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</si>
  <si>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</si>
  <si>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</si>
  <si>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</si>
  <si>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</si>
  <si>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</si>
  <si>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</si>
  <si>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</si>
  <si>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</si>
  <si>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</si>
  <si>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</si>
  <si>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</si>
  <si>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</si>
  <si>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</si>
  <si>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</si>
  <si>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</si>
  <si>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</si>
  <si>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</si>
  <si>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</si>
  <si>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</si>
  <si>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</si>
  <si>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</si>
  <si>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</si>
  <si>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</si>
  <si>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</si>
  <si>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</si>
  <si>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</si>
  <si>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</si>
  <si>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</si>
  <si>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</si>
  <si>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</si>
  <si>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</si>
  <si>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</si>
  <si>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</si>
  <si>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</si>
  <si>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</si>
  <si>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</si>
  <si>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</si>
  <si>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</si>
  <si>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</si>
  <si>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</si>
  <si>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</si>
  <si>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</si>
  <si>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</si>
  <si>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</si>
  <si>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</si>
  <si>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</si>
  <si>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</si>
  <si>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</si>
  <si>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</si>
  <si>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</si>
  <si>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</si>
  <si>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</si>
  <si>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</si>
  <si>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</si>
  <si>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</si>
  <si>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</si>
  <si>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</si>
  <si>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</si>
  <si>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</si>
  <si>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</si>
  <si>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</si>
  <si>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</si>
  <si>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</si>
  <si>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</si>
  <si>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</si>
  <si>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</si>
  <si>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</si>
  <si>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</si>
  <si>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</si>
  <si>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</si>
  <si>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</si>
  <si>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</si>
  <si>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</si>
  <si>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</si>
  <si>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</si>
  <si>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</si>
  <si>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</si>
  <si>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</si>
  <si>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</si>
  <si>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</si>
  <si>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</si>
  <si>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</si>
  <si>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</si>
  <si>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</si>
  <si>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</si>
  <si>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</si>
  <si>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</si>
  <si>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</si>
  <si>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</si>
  <si>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</si>
  <si>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</si>
  <si>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</si>
  <si>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</si>
  <si>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</si>
  <si>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</si>
  <si>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</si>
  <si>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</si>
  <si>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</si>
  <si>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</si>
  <si>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</si>
  <si>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</si>
  <si>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</si>
  <si>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</si>
  <si>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</si>
  <si>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</si>
  <si>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</si>
  <si>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</si>
  <si>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</si>
  <si>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</si>
  <si>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</si>
  <si>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</si>
  <si>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</si>
  <si>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</si>
  <si>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</si>
  <si>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</si>
  <si>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</si>
  <si>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</si>
  <si>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</si>
  <si>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</si>
  <si>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</si>
  <si>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</si>
  <si>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</si>
  <si>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</si>
  <si>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</si>
  <si>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</si>
  <si>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</si>
  <si>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</si>
  <si>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</si>
  <si>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</si>
  <si>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</si>
  <si>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</si>
  <si>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</si>
  <si>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</si>
  <si>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</si>
  <si>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</si>
  <si>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</si>
  <si>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</si>
  <si>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</si>
  <si>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</si>
  <si>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</si>
  <si>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</si>
  <si>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</si>
  <si>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</si>
  <si>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</si>
  <si>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</si>
  <si>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</si>
  <si>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</si>
  <si>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</si>
  <si>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</si>
  <si>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</si>
  <si>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</si>
  <si>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</si>
  <si>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</si>
  <si>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</si>
  <si>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</si>
  <si>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</si>
  <si>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</si>
  <si>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</si>
  <si>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</si>
  <si>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</si>
  <si>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</si>
  <si>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</si>
  <si>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</si>
  <si>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</si>
  <si>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</si>
  <si>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</si>
  <si>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</si>
  <si>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</si>
  <si>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</si>
  <si>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</si>
  <si>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</si>
  <si>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</si>
  <si>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</si>
  <si>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</si>
  <si>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</si>
  <si>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</si>
  <si>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</si>
  <si>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</si>
  <si>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</si>
  <si>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</si>
  <si>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</si>
  <si>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</si>
  <si>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</si>
  <si>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</si>
  <si>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</si>
  <si>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</si>
  <si>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</si>
  <si>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</si>
  <si>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</si>
  <si>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</si>
  <si>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</si>
  <si>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</si>
  <si>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</si>
  <si>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</si>
  <si>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</si>
  <si>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</si>
  <si>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</si>
  <si>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</si>
  <si>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</si>
  <si>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</si>
  <si>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</si>
  <si>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</si>
  <si>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</si>
  <si>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</si>
  <si>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</si>
  <si>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</si>
  <si>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</si>
  <si>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</si>
  <si>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</si>
  <si>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</si>
  <si>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</si>
  <si>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</si>
  <si>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</si>
  <si>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</si>
  <si>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</si>
  <si>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</si>
  <si>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</si>
  <si>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</si>
  <si>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</si>
  <si>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</si>
  <si>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</si>
  <si>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</si>
  <si>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</si>
  <si>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</si>
  <si>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</si>
  <si>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</si>
  <si>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</si>
  <si>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</si>
  <si>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</si>
  <si>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</si>
  <si>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</si>
  <si>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</si>
  <si>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</si>
  <si>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</si>
  <si>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</si>
  <si>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</si>
  <si>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</si>
  <si>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</si>
  <si>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</si>
  <si>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</si>
  <si>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</si>
  <si>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</si>
  <si>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</si>
  <si>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</si>
  <si>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</si>
  <si>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</si>
  <si>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</si>
  <si>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</si>
  <si>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</si>
  <si>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</si>
  <si>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</si>
  <si>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</si>
  <si>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</si>
  <si>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</si>
  <si>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</si>
  <si>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</si>
  <si>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</si>
  <si>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</si>
  <si>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</si>
  <si>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</si>
  <si>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</si>
  <si>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</si>
  <si>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</si>
  <si>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</si>
  <si>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</si>
  <si>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</si>
  <si>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</si>
  <si>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</si>
  <si>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</si>
  <si>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</si>
  <si>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</si>
  <si>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</si>
  <si>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</si>
  <si>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</si>
  <si>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</si>
  <si>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</si>
  <si>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</si>
  <si>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</si>
  <si>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</si>
  <si>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</si>
  <si>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</si>
  <si>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</si>
  <si>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</si>
  <si>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</si>
  <si>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</si>
  <si>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</si>
  <si>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</si>
  <si>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</si>
  <si>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</si>
  <si>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</si>
  <si>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</si>
  <si>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</si>
  <si>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</si>
  <si>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</si>
  <si>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</si>
  <si>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</si>
  <si>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</si>
  <si>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</si>
  <si>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</si>
  <si>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</si>
  <si>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</si>
  <si>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</si>
  <si>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</si>
  <si>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</si>
  <si>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</si>
  <si>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</si>
  <si>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</si>
  <si>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</si>
  <si>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</si>
  <si>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</si>
  <si>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</si>
  <si>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</si>
  <si>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</si>
  <si>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</si>
  <si>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</si>
  <si>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</si>
  <si>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</si>
  <si>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</si>
  <si>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</si>
  <si>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</si>
  <si>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</si>
  <si>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</si>
  <si>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</si>
  <si>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</si>
  <si>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</si>
  <si>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</si>
  <si>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</si>
  <si>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</si>
  <si>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</si>
  <si>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</si>
  <si>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</si>
  <si>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</si>
  <si>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</si>
  <si>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</si>
  <si>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</si>
  <si>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</si>
  <si>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</si>
  <si>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</si>
  <si>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</si>
  <si>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</si>
  <si>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</si>
  <si>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</si>
  <si>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</si>
  <si>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</si>
  <si>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</si>
  <si>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</si>
  <si>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</si>
  <si>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</si>
  <si>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</si>
  <si>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</si>
  <si>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</si>
  <si>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</si>
  <si>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</si>
  <si>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</si>
  <si>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</si>
  <si>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</si>
  <si>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</si>
  <si>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</si>
  <si>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</si>
  <si>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</si>
  <si>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</si>
  <si>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</si>
  <si>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</si>
  <si>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</si>
  <si>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</si>
  <si>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</si>
  <si>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</si>
  <si>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</si>
  <si>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</si>
  <si>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</si>
  <si>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</si>
  <si>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</si>
  <si>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</si>
  <si>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</si>
  <si>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</si>
  <si>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</si>
  <si>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</si>
  <si>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</si>
  <si>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</si>
  <si>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</si>
  <si>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</si>
  <si>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</si>
  <si>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</si>
  <si>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</si>
  <si>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</si>
  <si>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</si>
  <si>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</si>
  <si>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</si>
  <si>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</si>
  <si>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</si>
  <si>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</si>
  <si>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</si>
  <si>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</si>
  <si>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</si>
  <si>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</si>
  <si>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</si>
  <si>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</si>
  <si>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</si>
  <si>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</si>
  <si>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</si>
  <si>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</si>
  <si>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</si>
  <si>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</si>
  <si>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</si>
  <si>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</si>
  <si>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</si>
  <si>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</si>
  <si>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</si>
  <si>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</si>
  <si>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</si>
  <si>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</si>
  <si>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</si>
  <si>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</si>
  <si>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</si>
  <si>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</si>
  <si>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</si>
  <si>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</si>
  <si>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</si>
  <si>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</si>
  <si>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</si>
  <si>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</si>
  <si>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</si>
  <si>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</si>
  <si>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</si>
  <si>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</si>
  <si>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</si>
  <si>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</si>
  <si>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</si>
  <si>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</si>
  <si>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</si>
  <si>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</si>
  <si>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</si>
  <si>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</si>
  <si>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</si>
  <si>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</si>
  <si>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</si>
  <si>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</si>
  <si>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</si>
  <si>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</si>
  <si>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</si>
  <si>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</si>
  <si>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</si>
  <si>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</si>
  <si>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</si>
  <si>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</si>
  <si>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</si>
  <si>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</si>
  <si>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</si>
  <si>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</si>
  <si>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</si>
  <si>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</si>
  <si>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</si>
  <si>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</si>
  <si>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</si>
  <si>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</si>
  <si>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</si>
  <si>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</si>
  <si>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</si>
  <si>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</si>
  <si>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</si>
  <si>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</si>
  <si>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</si>
  <si>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</si>
  <si>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</si>
  <si>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</si>
  <si>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</si>
  <si>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</si>
  <si>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</si>
  <si>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</si>
  <si>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</si>
  <si>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</si>
  <si>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</si>
  <si>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</si>
  <si>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</si>
  <si>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</si>
  <si>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</si>
  <si>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</si>
  <si>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</si>
  <si>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</si>
  <si>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</si>
  <si>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</si>
  <si>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</si>
  <si>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</si>
  <si>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</si>
  <si>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</si>
  <si>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</si>
  <si>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</si>
  <si>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</si>
  <si>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</si>
  <si>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</si>
  <si>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</si>
  <si>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</si>
  <si>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</si>
  <si>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</si>
  <si>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</si>
  <si>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</si>
  <si>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</si>
  <si>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</si>
  <si>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</si>
  <si>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</si>
  <si>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</si>
  <si>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</si>
  <si>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</si>
  <si>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</si>
  <si>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</si>
  <si>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</si>
  <si>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</si>
  <si>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</si>
  <si>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</si>
  <si>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</si>
  <si>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</si>
  <si>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</si>
  <si>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</si>
  <si>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</si>
  <si>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</si>
  <si>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</si>
  <si>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</si>
  <si>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</si>
  <si>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</si>
  <si>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</si>
  <si>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</si>
  <si>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</si>
  <si>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</si>
  <si>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</si>
  <si>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</si>
  <si>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</si>
  <si>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</si>
  <si>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</si>
  <si>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</si>
  <si>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</si>
  <si>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</si>
  <si>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</si>
  <si>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</si>
  <si>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</si>
  <si>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</si>
  <si>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</si>
  <si>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</si>
  <si>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</si>
  <si>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</si>
  <si>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</si>
  <si>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</si>
  <si>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</si>
  <si>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</si>
  <si>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</si>
  <si>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</si>
  <si>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</si>
  <si>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</si>
  <si>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</si>
  <si>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</si>
  <si>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</si>
  <si>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</si>
  <si>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</si>
  <si>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</si>
  <si>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</si>
  <si>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</si>
  <si>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</si>
  <si>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</si>
  <si>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</si>
  <si>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</si>
  <si>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</si>
  <si>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</si>
  <si>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</si>
  <si>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</si>
  <si>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</si>
  <si>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</si>
  <si>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</si>
  <si>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</si>
  <si>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</si>
  <si>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</si>
  <si>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</si>
  <si>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</si>
  <si>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</si>
  <si>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</si>
  <si>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</si>
  <si>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</si>
  <si>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</si>
  <si>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</si>
  <si>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</si>
  <si>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</si>
  <si>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</si>
  <si>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</si>
  <si>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</si>
  <si>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</si>
  <si>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</si>
  <si>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</si>
  <si>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</si>
  <si>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</si>
  <si>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</si>
  <si>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</si>
  <si>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</si>
  <si>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</si>
  <si>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</si>
  <si>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</si>
  <si>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</si>
  <si>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</si>
  <si>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</si>
  <si>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</si>
  <si>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</si>
  <si>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</si>
  <si>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</si>
  <si>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</si>
  <si>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</si>
  <si>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</si>
  <si>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</si>
  <si>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</si>
  <si>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</si>
  <si>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</si>
  <si>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</si>
  <si>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</si>
  <si>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</si>
  <si>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</si>
  <si>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</si>
  <si>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</si>
  <si>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</si>
  <si>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</si>
  <si>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</si>
  <si>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</si>
  <si>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</si>
  <si>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</si>
  <si>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</si>
  <si>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</si>
  <si>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</si>
  <si>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</si>
  <si>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</si>
  <si>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</si>
  <si>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</si>
  <si>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</si>
  <si>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</si>
  <si>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</si>
  <si>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</si>
  <si>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</si>
  <si>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</si>
  <si>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</si>
  <si>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</si>
  <si>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</si>
  <si>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</si>
  <si>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</si>
  <si>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</si>
  <si>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</si>
  <si>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</si>
  <si>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</si>
  <si>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</si>
  <si>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</si>
  <si>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</si>
  <si>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</si>
  <si>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</si>
  <si>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</si>
  <si>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</si>
  <si>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</si>
  <si>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</si>
  <si>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</si>
  <si>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</si>
  <si>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</si>
  <si>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</si>
  <si>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</si>
  <si>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</si>
  <si>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</si>
  <si>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</si>
  <si>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</si>
  <si>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</si>
  <si>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</si>
  <si>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</si>
  <si>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</si>
  <si>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</si>
  <si>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</si>
  <si>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</si>
  <si>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</si>
  <si>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</si>
  <si>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</si>
  <si>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</si>
  <si>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</si>
  <si>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</si>
  <si>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</si>
  <si>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</si>
  <si>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</si>
  <si>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</si>
  <si>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</si>
  <si>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</si>
  <si>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</si>
  <si>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</si>
  <si>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</si>
  <si>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</si>
  <si>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</si>
  <si>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</si>
  <si>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</si>
  <si>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</si>
  <si>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</si>
  <si>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</si>
  <si>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</si>
  <si>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</si>
  <si>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</si>
  <si>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</si>
  <si>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</si>
  <si>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</si>
  <si>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</si>
  <si>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</si>
  <si>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</si>
  <si>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</si>
  <si>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</si>
  <si>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</si>
  <si>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</si>
  <si>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</si>
  <si>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</si>
  <si>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</si>
  <si>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</si>
  <si>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</si>
  <si>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</si>
  <si>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</si>
  <si>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</si>
  <si>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</si>
  <si>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</si>
  <si>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</si>
  <si>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</si>
  <si>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</si>
  <si>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</si>
  <si>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</si>
  <si>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</si>
  <si>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</si>
  <si>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</si>
  <si>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</si>
  <si>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</si>
  <si>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</si>
  <si>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</si>
  <si>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</si>
  <si>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</si>
  <si>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</si>
  <si>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</si>
  <si>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</si>
  <si>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</si>
  <si>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</si>
  <si>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</si>
  <si>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</si>
  <si>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</si>
  <si>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</si>
  <si>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</si>
  <si>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</si>
  <si>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</si>
  <si>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</si>
  <si>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</si>
  <si>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</si>
  <si>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</si>
  <si>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</si>
  <si>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</si>
  <si>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</si>
  <si>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</si>
  <si>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</si>
  <si>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</si>
  <si>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</si>
  <si>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</si>
  <si>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</si>
  <si>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</si>
  <si>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</si>
  <si>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</si>
  <si>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</si>
  <si>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</si>
  <si>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</si>
  <si>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</si>
  <si>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</si>
  <si>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</si>
  <si>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</si>
  <si>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</si>
  <si>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</si>
  <si>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</si>
  <si>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</si>
  <si>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</si>
  <si>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</si>
  <si>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</si>
  <si>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</si>
  <si>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</si>
  <si>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</si>
  <si>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</si>
  <si>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</si>
  <si>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</si>
  <si>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</si>
  <si>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</si>
  <si>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</si>
  <si>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</si>
  <si>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</si>
  <si>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</si>
  <si>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</si>
  <si>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</si>
  <si>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</si>
  <si>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</si>
  <si>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</si>
  <si>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</si>
  <si>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</si>
  <si>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</si>
  <si>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</si>
  <si>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</si>
  <si>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</si>
  <si>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</si>
  <si>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</si>
  <si>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</si>
  <si>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</si>
  <si>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</si>
  <si>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</si>
  <si>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</si>
  <si>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</si>
  <si>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</si>
  <si>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</si>
  <si>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</si>
  <si>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</si>
  <si>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</si>
  <si>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</si>
  <si>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</si>
  <si>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</si>
  <si>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</si>
  <si>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</si>
  <si>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</si>
  <si>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</si>
  <si>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</si>
  <si>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</si>
  <si>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</si>
  <si>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</si>
  <si>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</si>
  <si>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</si>
  <si>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</si>
  <si>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</si>
  <si>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</si>
  <si>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</si>
  <si>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</si>
  <si>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</si>
  <si>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</si>
  <si>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</si>
  <si>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</si>
  <si>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</si>
  <si>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</si>
  <si>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</si>
  <si>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</si>
  <si>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</si>
  <si>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</si>
  <si>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</si>
  <si>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</si>
  <si>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</si>
  <si>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</si>
  <si>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</si>
  <si>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</si>
  <si>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</si>
  <si>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</si>
  <si>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</si>
  <si>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</si>
  <si>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</si>
  <si>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</si>
  <si>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</si>
  <si>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</si>
  <si>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</si>
  <si>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</si>
  <si>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</si>
  <si>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</si>
  <si>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</si>
  <si>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</si>
  <si>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</si>
  <si>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</si>
  <si>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</si>
  <si>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</si>
  <si>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</si>
  <si>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</si>
  <si>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</si>
  <si>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</si>
  <si>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</si>
  <si>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</si>
  <si>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</si>
  <si>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</si>
  <si>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</si>
  <si>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</si>
  <si>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</si>
  <si>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</si>
  <si>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</si>
  <si>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</si>
  <si>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</si>
  <si>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</si>
  <si>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</si>
  <si>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</si>
  <si>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</si>
  <si>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</si>
  <si>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</si>
  <si>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</si>
  <si>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</si>
  <si>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</si>
  <si>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</si>
  <si>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</si>
  <si>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</si>
  <si>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</si>
  <si>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</si>
  <si>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</si>
  <si>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</si>
  <si>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</si>
  <si>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</si>
  <si>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</si>
  <si>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</si>
  <si>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</si>
  <si>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</si>
  <si>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</si>
  <si>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</si>
  <si>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</si>
  <si>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</si>
  <si>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</si>
  <si>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</si>
  <si>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</si>
  <si>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</si>
  <si>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</si>
  <si>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</si>
  <si>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</si>
  <si>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</si>
  <si>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</si>
  <si>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</si>
  <si>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</si>
  <si>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</si>
  <si>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</si>
  <si>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</si>
  <si>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</si>
  <si>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</si>
  <si>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</si>
  <si>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</si>
  <si>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</si>
  <si>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</si>
  <si>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</si>
  <si>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</si>
  <si>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</si>
  <si>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</si>
  <si>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</si>
  <si>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</si>
  <si>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</si>
  <si>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</si>
  <si>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</si>
  <si>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</si>
  <si>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</si>
  <si>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</si>
  <si>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</si>
  <si>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</si>
  <si>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</si>
  <si>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</si>
  <si>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</si>
  <si>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</si>
  <si>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</si>
  <si>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</si>
  <si>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</si>
  <si>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</si>
  <si>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</si>
  <si>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</si>
  <si>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</si>
  <si>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</si>
  <si>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</si>
  <si>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</si>
  <si>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</si>
  <si>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</si>
  <si>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</si>
  <si>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</si>
  <si>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</si>
  <si>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</si>
  <si>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</si>
  <si>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</si>
  <si>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</si>
  <si>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</si>
  <si>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</si>
  <si>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</si>
  <si>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</si>
  <si>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</si>
  <si>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</si>
  <si>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</si>
  <si>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</si>
  <si>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</si>
  <si>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</si>
  <si>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</si>
  <si>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</si>
  <si>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</si>
  <si>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</si>
  <si>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</si>
  <si>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</si>
  <si>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</si>
  <si>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</si>
  <si>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</si>
  <si>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</si>
  <si>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</si>
  <si>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</si>
  <si>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</si>
  <si>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</si>
  <si>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</si>
  <si>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</si>
  <si>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</si>
  <si>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</si>
  <si>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</si>
  <si>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</si>
  <si>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</si>
  <si>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</si>
  <si>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</si>
  <si>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</si>
  <si>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</si>
  <si>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</si>
  <si>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</si>
  <si>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</si>
  <si>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</si>
  <si>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</si>
  <si>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</si>
  <si>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</si>
  <si>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</si>
  <si>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</si>
  <si>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</si>
  <si>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</si>
  <si>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</si>
  <si>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</si>
  <si>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</si>
  <si>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</si>
  <si>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</si>
  <si>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</si>
  <si>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</si>
  <si>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</si>
  <si>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</si>
  <si>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</si>
  <si>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</si>
  <si>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</si>
  <si>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</si>
  <si>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</si>
  <si>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</si>
  <si>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</si>
  <si>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</si>
  <si>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</si>
  <si>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</si>
  <si>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</si>
  <si>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</si>
  <si>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</si>
  <si>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</si>
  <si>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</si>
  <si>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</si>
  <si>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</si>
  <si>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</si>
  <si>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</si>
  <si>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</si>
  <si>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</si>
  <si>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</si>
  <si>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</si>
  <si>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</si>
  <si>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</si>
  <si>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</si>
  <si>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</si>
  <si>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</si>
  <si>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</si>
  <si>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</si>
  <si>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</si>
  <si>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</si>
  <si>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</si>
  <si>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</si>
  <si>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</si>
  <si>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</si>
  <si>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</si>
  <si>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</si>
  <si>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</si>
  <si>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</si>
  <si>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</si>
  <si>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</si>
  <si>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</si>
  <si>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</si>
  <si>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</si>
  <si>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</si>
  <si>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</si>
  <si>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</si>
  <si>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</si>
  <si>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</si>
  <si>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</si>
  <si>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</si>
  <si>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</si>
  <si>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</si>
  <si>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</si>
  <si>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</si>
  <si>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</si>
  <si>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</si>
  <si>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</si>
  <si>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</si>
  <si>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</si>
  <si>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</si>
  <si>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</si>
  <si>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</si>
  <si>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</si>
  <si>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</si>
  <si>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</si>
  <si>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</si>
  <si>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</si>
  <si>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</si>
  <si>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</si>
  <si>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</si>
  <si>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</si>
  <si>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</si>
  <si>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</si>
  <si>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</si>
  <si>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</si>
  <si>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</si>
  <si>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</si>
  <si>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</si>
  <si>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</si>
  <si>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</si>
  <si>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</si>
  <si>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</si>
  <si>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</si>
  <si>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</si>
  <si>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</si>
  <si>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</si>
  <si>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</si>
  <si>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</si>
  <si>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</si>
  <si>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</si>
  <si>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</si>
  <si>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</si>
  <si>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</si>
  <si>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</si>
  <si>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</si>
  <si>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</si>
  <si>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</si>
  <si>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</si>
  <si>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</si>
  <si>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</si>
  <si>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</si>
  <si>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</si>
  <si>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</si>
  <si>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</si>
  <si>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</si>
  <si>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</si>
  <si>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</si>
  <si>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</si>
  <si>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</si>
  <si>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</si>
  <si>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</si>
  <si>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</si>
  <si>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</si>
  <si>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</si>
  <si>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</si>
  <si>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</si>
  <si>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</si>
  <si>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</si>
  <si>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</si>
  <si>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</si>
  <si>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</si>
  <si>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</si>
  <si>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</si>
  <si>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</si>
  <si>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</si>
  <si>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</si>
  <si>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</si>
  <si>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</si>
  <si>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</si>
  <si>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</si>
  <si>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</si>
  <si>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</si>
  <si>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</si>
  <si>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</si>
  <si>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</si>
  <si>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</si>
  <si>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</si>
  <si>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</si>
  <si>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</si>
  <si>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</si>
  <si>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</si>
  <si>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</si>
  <si>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</si>
  <si>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</si>
  <si>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</si>
  <si>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</si>
  <si>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</si>
  <si>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</si>
  <si>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</si>
  <si>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</si>
  <si>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</si>
  <si>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</si>
  <si>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</si>
  <si>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</si>
  <si>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</si>
  <si>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</si>
  <si>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</si>
  <si>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</si>
  <si>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</si>
  <si>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</si>
  <si>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</si>
  <si>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</si>
  <si>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</si>
  <si>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</si>
  <si>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</si>
  <si>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</si>
  <si>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</si>
  <si>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</si>
  <si>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</si>
  <si>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</si>
  <si>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</si>
  <si>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</si>
  <si>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</si>
  <si>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</si>
  <si>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</si>
  <si>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</si>
  <si>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</si>
  <si>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</si>
  <si>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</si>
  <si>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</si>
  <si>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</si>
  <si>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</si>
  <si>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</si>
  <si>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</si>
  <si>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</si>
  <si>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</si>
  <si>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</si>
  <si>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</si>
  <si>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</si>
  <si>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</si>
  <si>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</si>
  <si>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</si>
  <si>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</si>
  <si>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</si>
  <si>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</si>
  <si>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</si>
  <si>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</si>
  <si>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</si>
  <si>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</si>
  <si>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</si>
  <si>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</si>
  <si>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</si>
  <si>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</si>
  <si>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</si>
  <si>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</si>
  <si>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</si>
  <si>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</si>
  <si>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</si>
  <si>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</si>
  <si>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</si>
  <si>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</si>
  <si>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</si>
  <si>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</si>
  <si>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</si>
  <si>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</si>
  <si>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</si>
  <si>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</si>
  <si>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</si>
  <si>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</si>
  <si>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</si>
  <si>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</si>
  <si>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</si>
  <si>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</si>
  <si>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</si>
  <si>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</si>
  <si>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</si>
  <si>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</si>
  <si>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</si>
  <si>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</si>
  <si>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</si>
  <si>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</si>
  <si>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</si>
  <si>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</si>
  <si>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</si>
  <si>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</si>
  <si>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</si>
  <si>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</si>
  <si>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</si>
  <si>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</si>
  <si>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</si>
  <si>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</si>
  <si>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</si>
  <si>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</si>
  <si>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</si>
  <si>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</si>
  <si>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</si>
  <si>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</si>
  <si>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</si>
  <si>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</si>
  <si>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</si>
  <si>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</si>
  <si>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</si>
  <si>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</si>
  <si>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</si>
  <si>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</si>
  <si>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</si>
  <si>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</si>
  <si>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</si>
  <si>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</si>
  <si>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</si>
  <si>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</si>
  <si>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</si>
  <si>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</si>
  <si>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</si>
  <si>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</si>
  <si>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</si>
  <si>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</si>
  <si>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</si>
  <si>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</si>
  <si>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</si>
  <si>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</si>
  <si>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</si>
  <si>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</si>
  <si>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</si>
  <si>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</si>
  <si>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</si>
  <si>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</si>
  <si>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</si>
  <si>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</si>
  <si>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</si>
  <si>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</si>
  <si>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</si>
  <si>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</si>
  <si>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</si>
  <si>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</si>
  <si>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</si>
  <si>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</si>
  <si>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</si>
  <si>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</si>
  <si>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</si>
  <si>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</si>
  <si>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</si>
  <si>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</si>
  <si>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</si>
  <si>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</si>
  <si>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</si>
  <si>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</si>
  <si>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</si>
  <si>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</si>
  <si>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</si>
  <si>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</si>
  <si>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</si>
  <si>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</si>
  <si>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</si>
  <si>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</si>
  <si>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</si>
  <si>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</si>
  <si>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</si>
  <si>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</si>
  <si>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</si>
  <si>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</si>
  <si>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</si>
  <si>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</si>
  <si>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</si>
  <si>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</si>
  <si>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</si>
  <si>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</si>
  <si>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</si>
  <si>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</si>
  <si>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</si>
  <si>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</si>
  <si>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</si>
  <si>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</si>
  <si>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</si>
  <si>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</si>
  <si>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</si>
  <si>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</si>
  <si>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</si>
  <si>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</si>
  <si>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</si>
  <si>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</si>
  <si>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</si>
  <si>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</si>
  <si>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</si>
  <si>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</si>
  <si>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</si>
  <si>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</si>
  <si>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</si>
  <si>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</si>
  <si>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</si>
  <si>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</si>
  <si>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</si>
  <si>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</si>
  <si>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</si>
  <si>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</si>
  <si>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</si>
  <si>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</si>
  <si>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</si>
  <si>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</si>
  <si>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</si>
  <si>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</si>
  <si>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</si>
  <si>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</si>
  <si>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</si>
  <si>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</si>
  <si>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</si>
  <si>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</si>
  <si>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</si>
  <si>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</si>
  <si>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</si>
  <si>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</si>
  <si>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</si>
  <si>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</si>
  <si>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</si>
  <si>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</si>
  <si>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</si>
  <si>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</si>
  <si>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</si>
  <si>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</si>
  <si>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</si>
  <si>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</si>
  <si>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</si>
  <si>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</si>
  <si>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</si>
  <si>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</si>
  <si>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</si>
  <si>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</si>
  <si>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</si>
  <si>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</si>
  <si>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</si>
  <si>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</si>
  <si>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</si>
  <si>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</si>
  <si>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</si>
  <si>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</si>
  <si>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</si>
  <si>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</si>
  <si>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</si>
  <si>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</si>
  <si>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</si>
  <si>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</si>
  <si>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</si>
  <si>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</si>
  <si>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</si>
  <si>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</si>
  <si>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</si>
  <si>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</si>
  <si>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</si>
  <si>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</si>
  <si>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</si>
  <si>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</si>
  <si>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</si>
  <si>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</si>
  <si>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</si>
  <si>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</si>
  <si>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</si>
  <si>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</si>
  <si>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</si>
  <si>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</si>
  <si>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</si>
  <si>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</si>
  <si>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</si>
  <si>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</si>
  <si>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</si>
  <si>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</si>
  <si>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</si>
  <si>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</si>
  <si>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</si>
  <si>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</si>
  <si>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</si>
  <si>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</si>
  <si>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</si>
  <si>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</si>
  <si>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</si>
  <si>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</si>
  <si>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</si>
  <si>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</si>
  <si>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</si>
  <si>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</si>
  <si>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</si>
  <si>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</si>
  <si>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</si>
  <si>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</si>
  <si>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</si>
  <si>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</si>
  <si>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</si>
  <si>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</si>
  <si>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</si>
  <si>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</si>
  <si>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</si>
  <si>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</si>
  <si>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</si>
  <si>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</si>
  <si>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</si>
  <si>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</si>
  <si>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</si>
  <si>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</si>
  <si>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</si>
  <si>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</si>
  <si>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</si>
  <si>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</si>
  <si>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</si>
  <si>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</si>
  <si>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</si>
  <si>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</si>
  <si>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</si>
  <si>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</si>
  <si>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</si>
  <si>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</si>
  <si>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</si>
  <si>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</si>
  <si>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</si>
  <si>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</si>
  <si>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</si>
  <si>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</si>
  <si>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</si>
  <si>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</si>
  <si>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</si>
  <si>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</si>
  <si>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</si>
  <si>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</si>
  <si>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</si>
  <si>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</si>
  <si>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</si>
  <si>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</si>
  <si>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</si>
  <si>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</si>
  <si>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</si>
  <si>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</si>
  <si>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</si>
  <si>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</si>
  <si>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</si>
  <si>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</si>
  <si>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</si>
  <si>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</si>
  <si>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</si>
  <si>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</si>
  <si>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</si>
  <si>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</si>
  <si>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</si>
  <si>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</si>
  <si>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</si>
  <si>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</si>
  <si>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</si>
  <si>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</si>
  <si>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</si>
  <si>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</si>
  <si>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</si>
  <si>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</si>
  <si>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</si>
  <si>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</si>
  <si>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</si>
  <si>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</si>
  <si>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</si>
  <si>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</si>
  <si>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</si>
  <si>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</si>
  <si>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</si>
  <si>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</si>
  <si>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</si>
  <si>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</si>
  <si>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</si>
  <si>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</si>
  <si>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</si>
  <si>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</si>
  <si>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</si>
  <si>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</si>
  <si>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</si>
  <si>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</si>
  <si>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</si>
  <si>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</si>
  <si>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</si>
  <si>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</si>
  <si>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</si>
  <si>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</si>
  <si>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</si>
  <si>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</si>
  <si>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</si>
  <si>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</si>
  <si>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</si>
  <si>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</si>
  <si>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</si>
  <si>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</si>
  <si>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</si>
  <si>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</si>
  <si>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</si>
  <si>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</si>
  <si>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</si>
  <si>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</si>
  <si>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</si>
  <si>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</si>
  <si>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</si>
  <si>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</si>
  <si>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</si>
  <si>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</si>
  <si>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</si>
  <si>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</si>
  <si>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</si>
  <si>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</si>
  <si>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</si>
  <si>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</si>
  <si>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</si>
  <si>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</si>
  <si>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</si>
  <si>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</si>
  <si>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</si>
  <si>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</si>
  <si>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</si>
  <si>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</si>
  <si>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</si>
  <si>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</si>
  <si>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</si>
  <si>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</si>
  <si>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</si>
  <si>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</si>
  <si>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</si>
  <si>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</si>
  <si>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</si>
  <si>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</si>
  <si>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</si>
  <si>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</si>
  <si>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</si>
  <si>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</si>
  <si>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</si>
  <si>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</si>
  <si>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</si>
  <si>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</si>
  <si>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</si>
  <si>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</si>
  <si>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</si>
  <si>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</si>
  <si>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</si>
  <si>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</si>
  <si>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</si>
  <si>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</si>
  <si>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</si>
  <si>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</si>
  <si>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</si>
  <si>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</si>
  <si>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</si>
  <si>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</si>
  <si>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</si>
  <si>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</si>
  <si>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</si>
  <si>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</si>
  <si>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</si>
  <si>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</si>
  <si>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</si>
  <si>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</si>
  <si>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</si>
  <si>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</si>
  <si>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</si>
  <si>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</si>
  <si>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</si>
  <si>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</si>
  <si>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</si>
  <si>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</si>
  <si>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</si>
  <si>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</si>
  <si>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</si>
  <si>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</si>
  <si>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</si>
  <si>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</si>
  <si>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</si>
  <si>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</si>
  <si>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</si>
  <si>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</si>
  <si>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</si>
  <si>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</si>
  <si>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</si>
  <si>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</si>
  <si>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</si>
  <si>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</si>
  <si>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</si>
  <si>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</si>
  <si>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</si>
  <si>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</si>
  <si>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</si>
  <si>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</si>
  <si>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</si>
  <si>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</si>
  <si>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</si>
  <si>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</si>
  <si>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</si>
  <si>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</si>
  <si>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</si>
  <si>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</si>
  <si>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</si>
  <si>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</si>
  <si>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</si>
  <si>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</si>
  <si>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</si>
  <si>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</si>
  <si>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</si>
  <si>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</si>
  <si>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</si>
  <si>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</si>
  <si>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</si>
  <si>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</si>
  <si>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</si>
  <si>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</si>
  <si>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</si>
  <si>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</si>
  <si>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</si>
  <si>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</si>
  <si>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</si>
  <si>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</si>
  <si>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</si>
  <si>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</si>
  <si>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</si>
  <si>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</si>
  <si>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</si>
  <si>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</si>
  <si>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</si>
  <si>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</si>
  <si>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</si>
  <si>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</si>
  <si>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</si>
  <si>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</si>
  <si>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</si>
  <si>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</si>
  <si>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</si>
  <si>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</si>
  <si>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</si>
  <si>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</si>
  <si>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</si>
  <si>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</si>
  <si>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</si>
  <si>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</si>
  <si>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</si>
  <si>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</si>
  <si>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</si>
  <si>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</si>
  <si>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</si>
  <si>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</si>
  <si>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</si>
  <si>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</si>
  <si>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</si>
  <si>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</si>
  <si>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</si>
  <si>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</si>
  <si>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</si>
  <si>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</si>
  <si>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</si>
  <si>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</si>
  <si>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</si>
  <si>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</si>
  <si>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</si>
  <si>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</si>
  <si>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</si>
  <si>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</si>
  <si>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</si>
  <si>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</si>
  <si>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</si>
  <si>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</si>
  <si>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</si>
  <si>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</si>
  <si>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</si>
  <si>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</si>
  <si>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</si>
  <si>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</si>
  <si>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</si>
  <si>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</si>
  <si>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</si>
  <si>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</si>
  <si>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</si>
  <si>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</si>
  <si>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</si>
  <si>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</si>
  <si>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</si>
  <si>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</si>
  <si>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</si>
  <si>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</si>
  <si>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</si>
  <si>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</si>
  <si>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</si>
  <si>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</si>
  <si>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</si>
  <si>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</si>
  <si>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</si>
  <si>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</si>
  <si>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</si>
  <si>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</si>
  <si>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</si>
  <si>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</si>
  <si>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</si>
  <si>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</si>
  <si>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</si>
  <si>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</si>
  <si>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</si>
  <si>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</si>
  <si>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</si>
  <si>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</si>
  <si>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</si>
  <si>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</si>
  <si>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</si>
  <si>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</si>
  <si>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</si>
  <si>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</si>
  <si>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</si>
  <si>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</si>
  <si>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</si>
  <si>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</si>
  <si>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</si>
  <si>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</si>
  <si>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</si>
  <si>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</si>
  <si>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</si>
  <si>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</si>
  <si>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</si>
  <si>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</si>
  <si>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</si>
  <si>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</si>
  <si>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</si>
  <si>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</si>
  <si>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</si>
  <si>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</si>
  <si>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</si>
  <si>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</si>
  <si>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</si>
  <si>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</si>
  <si>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</si>
  <si>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</si>
  <si>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</si>
  <si>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</si>
  <si>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</si>
  <si>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</si>
  <si>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</si>
  <si>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</si>
  <si>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</si>
  <si>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</si>
  <si>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</si>
  <si>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</si>
  <si>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</si>
  <si>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</si>
  <si>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</si>
  <si>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</si>
  <si>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</si>
  <si>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</si>
  <si>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</si>
  <si>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</si>
  <si>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</si>
  <si>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</si>
  <si>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</si>
  <si>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</si>
  <si>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</si>
  <si>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</si>
  <si>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</si>
  <si>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</si>
  <si>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</si>
  <si>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</si>
  <si>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</si>
  <si>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</si>
  <si>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</si>
  <si>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</si>
  <si>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</si>
  <si>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</si>
  <si>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</si>
  <si>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</si>
  <si>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</si>
  <si>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</si>
  <si>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</si>
  <si>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</si>
  <si>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</si>
  <si>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</si>
  <si>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</si>
  <si>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</si>
  <si>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</si>
  <si>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</si>
  <si>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</si>
  <si>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</si>
  <si>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</si>
  <si>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</si>
  <si>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</si>
  <si>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</si>
  <si>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</si>
  <si>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</si>
  <si>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</si>
  <si>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</si>
  <si>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</si>
  <si>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</si>
  <si>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</si>
  <si>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</si>
  <si>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</si>
  <si>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</si>
  <si>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</si>
  <si>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</si>
  <si>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</si>
  <si>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</si>
  <si>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</si>
  <si>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</si>
  <si>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</si>
  <si>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</si>
  <si>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</si>
  <si>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</si>
  <si>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</si>
  <si>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</si>
  <si>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</si>
  <si>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</si>
  <si>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</si>
  <si>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</si>
  <si>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</si>
  <si>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</si>
  <si>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</si>
  <si>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</si>
  <si>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</si>
  <si>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</si>
  <si>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</si>
  <si>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</si>
  <si>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</si>
  <si>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</si>
  <si>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</si>
  <si>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</si>
  <si>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</si>
  <si>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</si>
  <si>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</si>
  <si>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</si>
  <si>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</si>
  <si>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</si>
  <si>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</si>
  <si>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</si>
  <si>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</si>
  <si>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</si>
  <si>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</si>
  <si>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</si>
  <si>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</si>
  <si>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</si>
  <si>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</si>
  <si>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</si>
  <si>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</si>
  <si>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</si>
  <si>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</si>
  <si>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</si>
  <si>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</si>
  <si>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</si>
  <si>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</si>
  <si>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</si>
  <si>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</si>
  <si>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</si>
  <si>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</si>
  <si>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</si>
  <si>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</si>
  <si>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</si>
  <si>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</si>
  <si>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</si>
  <si>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</si>
  <si>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</si>
  <si>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</si>
  <si>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</si>
  <si>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</si>
  <si>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</si>
  <si>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</si>
  <si>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</si>
  <si>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</si>
  <si>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</si>
  <si>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</si>
  <si>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</si>
  <si>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</si>
  <si>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</si>
  <si>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</si>
  <si>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</si>
  <si>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</si>
  <si>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</si>
  <si>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</si>
  <si>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</si>
  <si>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</si>
  <si>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</si>
  <si>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</si>
  <si>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</si>
  <si>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</si>
  <si>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</si>
  <si>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</si>
  <si>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</si>
  <si>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</si>
  <si>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</si>
  <si>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</si>
  <si>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</si>
  <si>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</si>
  <si>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</si>
  <si>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</si>
  <si>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</si>
  <si>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</si>
  <si>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</si>
  <si>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</si>
  <si>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</si>
  <si>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</si>
  <si>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</si>
  <si>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</si>
  <si>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</si>
  <si>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</si>
  <si>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</si>
  <si>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</si>
  <si>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</si>
  <si>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</si>
  <si>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</si>
  <si>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</si>
  <si>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</si>
  <si>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</si>
  <si>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</si>
  <si>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</si>
  <si>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</si>
  <si>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</si>
  <si>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</si>
  <si>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</si>
  <si>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</si>
  <si>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</si>
  <si>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</si>
  <si>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</si>
  <si>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</si>
  <si>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</si>
  <si>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</si>
  <si>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</si>
  <si>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</si>
  <si>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</si>
  <si>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</si>
  <si>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</si>
  <si>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</si>
  <si>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</si>
  <si>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</si>
  <si>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</si>
  <si>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</si>
  <si>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</si>
  <si>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</si>
  <si>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</si>
  <si>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</si>
  <si>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</si>
  <si>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</si>
  <si>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</si>
  <si>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</si>
  <si>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</si>
  <si>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</si>
  <si>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</si>
  <si>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</si>
  <si>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</si>
  <si>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</si>
  <si>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</si>
  <si>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</si>
  <si>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</si>
  <si>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</si>
  <si>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</si>
  <si>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</si>
  <si>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</si>
  <si>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</si>
  <si>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</si>
  <si>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</si>
  <si>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</si>
  <si>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</si>
  <si>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</si>
  <si>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</si>
  <si>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</si>
  <si>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</si>
  <si>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</si>
  <si>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</si>
  <si>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</si>
  <si>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</si>
  <si>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</si>
  <si>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</si>
  <si>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</si>
  <si>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</si>
  <si>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</si>
  <si>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</si>
  <si>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</si>
  <si>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</si>
  <si>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</si>
  <si>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</si>
  <si>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</si>
  <si>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</si>
  <si>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</si>
  <si>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</si>
  <si>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</si>
  <si>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</si>
  <si>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</si>
  <si>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</si>
  <si>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</si>
  <si>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</si>
  <si>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</si>
  <si>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</si>
  <si>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</si>
  <si>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</si>
  <si>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</si>
  <si>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</si>
  <si>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</si>
  <si>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</si>
  <si>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</si>
  <si>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</si>
  <si>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</si>
  <si>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</si>
  <si>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</si>
  <si>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</si>
  <si>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</si>
  <si>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</si>
  <si>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</si>
  <si>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</si>
  <si>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</si>
  <si>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</si>
  <si>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</si>
  <si>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</si>
  <si>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</si>
  <si>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</si>
  <si>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</si>
  <si>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</si>
  <si>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</si>
  <si>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</si>
  <si>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</si>
  <si>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</si>
  <si>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</si>
  <si>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</si>
  <si>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</si>
  <si>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</si>
  <si>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</si>
  <si>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</si>
  <si>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</si>
  <si>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</si>
  <si>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</si>
  <si>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</si>
  <si>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</si>
  <si>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</si>
  <si>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</si>
  <si>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</si>
  <si>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</si>
  <si>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</si>
  <si>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</si>
  <si>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</si>
  <si>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</si>
  <si>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</si>
  <si>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</si>
  <si>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</si>
  <si>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</si>
  <si>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</si>
  <si>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</si>
  <si>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</si>
  <si>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</si>
  <si>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</si>
  <si>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</si>
  <si>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</si>
  <si>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</si>
  <si>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</si>
  <si>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</si>
  <si>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</si>
  <si>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</si>
  <si>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</si>
  <si>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</si>
  <si>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</si>
  <si>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</si>
  <si>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</si>
  <si>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</si>
  <si>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</si>
  <si>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</si>
  <si>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</si>
  <si>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</si>
  <si>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</si>
  <si>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</si>
  <si>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</si>
  <si>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</si>
  <si>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</si>
  <si>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</si>
  <si>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</si>
  <si>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</si>
  <si>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</si>
  <si>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</si>
  <si>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</si>
  <si>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</si>
  <si>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</si>
  <si>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</si>
  <si>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</si>
  <si>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</si>
  <si>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</si>
  <si>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</si>
  <si>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</si>
  <si>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</si>
  <si>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</si>
  <si>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</si>
  <si>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</si>
  <si>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</si>
  <si>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</si>
  <si>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</si>
  <si>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</si>
  <si>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</si>
  <si>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</si>
  <si>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</si>
  <si>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</si>
  <si>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</si>
  <si>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</si>
  <si>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</si>
  <si>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</si>
  <si>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</si>
  <si>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</si>
  <si>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</si>
  <si>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</si>
  <si>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</si>
  <si>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</si>
  <si>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</si>
  <si>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</si>
  <si>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</si>
  <si>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</si>
  <si>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</si>
  <si>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</si>
  <si>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</si>
  <si>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</si>
  <si>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</si>
  <si>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</si>
  <si>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</si>
  <si>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</si>
  <si>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</si>
  <si>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</si>
  <si>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</si>
  <si>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</si>
  <si>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</si>
  <si>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</si>
  <si>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</si>
  <si>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</si>
  <si>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</si>
  <si>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</si>
  <si>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</si>
  <si>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</si>
  <si>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</si>
  <si>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</si>
  <si>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</si>
  <si>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</si>
  <si>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</si>
  <si>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</si>
  <si>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</si>
  <si>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</si>
  <si>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</si>
  <si>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</si>
  <si>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</si>
  <si>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</si>
  <si>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</si>
  <si>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</si>
  <si>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</si>
  <si>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</si>
  <si>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</si>
  <si>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</si>
  <si>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</si>
  <si>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</si>
  <si>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</si>
  <si>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</si>
  <si>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</si>
  <si>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</si>
  <si>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</si>
  <si>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</si>
  <si>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</si>
  <si>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</si>
  <si>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</si>
  <si>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</si>
  <si>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</si>
  <si>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</si>
  <si>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</si>
  <si>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</si>
  <si>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</si>
  <si>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</si>
  <si>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</si>
  <si>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</si>
  <si>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</si>
  <si>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</si>
  <si>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</si>
  <si>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</si>
  <si>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</si>
  <si>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</si>
  <si>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</si>
  <si>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</si>
  <si>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</si>
  <si>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</si>
  <si>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</si>
  <si>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</si>
  <si>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</si>
  <si>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</si>
  <si>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</si>
  <si>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</si>
  <si>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</si>
  <si>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</si>
  <si>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</si>
  <si>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</si>
  <si>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</si>
  <si>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</si>
  <si>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</si>
  <si>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</si>
  <si>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</si>
  <si>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</si>
  <si>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</si>
  <si>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</si>
  <si>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</si>
  <si>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</si>
  <si>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</si>
  <si>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</si>
  <si>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</si>
  <si>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</si>
  <si>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</si>
  <si>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</si>
  <si>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</si>
  <si>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</si>
  <si>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</si>
  <si>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</si>
  <si>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</si>
  <si>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</si>
  <si>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</si>
  <si>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</si>
  <si>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</si>
  <si>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</si>
  <si>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</si>
  <si>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</si>
  <si>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</si>
  <si>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</si>
  <si>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</si>
  <si>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</si>
  <si>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</si>
  <si>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</si>
  <si>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</si>
  <si>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</si>
  <si>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</si>
  <si>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</si>
  <si>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</si>
  <si>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</si>
  <si>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</si>
  <si>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</si>
  <si>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</si>
  <si>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</si>
  <si>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</si>
  <si>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</si>
  <si>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</si>
  <si>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</si>
  <si>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</si>
  <si>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</si>
  <si>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</si>
  <si>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</si>
  <si>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</si>
  <si>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</si>
  <si>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</si>
  <si>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</si>
  <si>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</si>
  <si>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</si>
  <si>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</si>
  <si>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</si>
  <si>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</si>
  <si>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</si>
  <si>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</si>
  <si>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</si>
  <si>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</si>
  <si>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</si>
  <si>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</si>
  <si>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</si>
  <si>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</si>
  <si>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</si>
  <si>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</si>
  <si>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</si>
  <si>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</si>
  <si>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</si>
  <si>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</si>
  <si>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</si>
  <si>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</si>
  <si>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</si>
  <si>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</si>
  <si>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</si>
  <si>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</si>
  <si>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</si>
  <si>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</si>
  <si>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</si>
  <si>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</si>
  <si>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</si>
  <si>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</si>
  <si>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</si>
  <si>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</si>
  <si>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</si>
  <si>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</si>
  <si>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</si>
  <si>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</si>
  <si>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</si>
  <si>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</si>
  <si>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</si>
  <si>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</si>
  <si>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</si>
  <si>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</si>
  <si>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</si>
  <si>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</si>
  <si>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</si>
  <si>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</si>
  <si>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</si>
  <si>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</si>
  <si>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</si>
  <si>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</si>
  <si>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</si>
  <si>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</si>
  <si>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</si>
  <si>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</si>
  <si>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</si>
  <si>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</si>
  <si>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</si>
  <si>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</si>
  <si>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</si>
  <si>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</si>
  <si>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</si>
  <si>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</si>
  <si>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</si>
  <si>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</si>
  <si>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</si>
  <si>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</si>
  <si>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</si>
  <si>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</si>
  <si>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</si>
  <si>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</si>
  <si>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</si>
  <si>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</si>
  <si>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</si>
  <si>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</si>
  <si>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</si>
  <si>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</si>
  <si>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</si>
  <si>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</si>
  <si>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</si>
  <si>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</si>
  <si>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</si>
  <si>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</si>
  <si>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</si>
  <si>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</si>
  <si>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</si>
  <si>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</si>
  <si>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</si>
  <si>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</si>
  <si>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</si>
  <si>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</si>
  <si>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</si>
  <si>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</si>
  <si>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</si>
  <si>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</si>
  <si>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</si>
  <si>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</si>
  <si>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</si>
  <si>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</si>
  <si>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</si>
  <si>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</si>
  <si>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</si>
  <si>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</si>
  <si>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</si>
  <si>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</si>
  <si>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</si>
  <si>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</si>
  <si>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</si>
  <si>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</si>
  <si>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</si>
  <si>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</si>
  <si>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</si>
  <si>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</si>
  <si>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</si>
  <si>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</si>
  <si>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</si>
  <si>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</si>
  <si>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</si>
  <si>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</si>
  <si>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</si>
  <si>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</si>
  <si>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</si>
  <si>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</si>
  <si>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</si>
  <si>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</si>
  <si>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</si>
  <si>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</si>
  <si>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</si>
  <si>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</si>
  <si>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</si>
  <si>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</si>
  <si>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</si>
  <si>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</si>
  <si>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</si>
  <si>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</si>
  <si>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</si>
  <si>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</si>
  <si>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</si>
  <si>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</si>
  <si>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</si>
  <si>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</si>
  <si>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</si>
  <si>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</si>
  <si>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</si>
  <si>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</si>
  <si>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</si>
  <si>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</si>
  <si>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</si>
  <si>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</si>
  <si>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</si>
  <si>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</si>
  <si>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</si>
  <si>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</si>
  <si>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</si>
  <si>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</si>
  <si>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</si>
  <si>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</si>
  <si>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</si>
  <si>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</si>
  <si>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</si>
  <si>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</si>
  <si>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</si>
  <si>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</si>
  <si>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</si>
  <si>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</si>
  <si>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</si>
  <si>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</si>
  <si>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</si>
  <si>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</si>
  <si>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</si>
  <si>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</si>
  <si>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</si>
  <si>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</si>
  <si>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</si>
  <si>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</si>
  <si>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</si>
  <si>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</si>
  <si>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</si>
  <si>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</si>
  <si>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</si>
  <si>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</si>
  <si>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</si>
  <si>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</si>
  <si>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</si>
  <si>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</si>
  <si>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</si>
  <si>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</si>
  <si>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</si>
  <si>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</si>
  <si>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</si>
  <si>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</si>
  <si>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</si>
  <si>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</si>
  <si>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</si>
  <si>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</si>
  <si>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</si>
  <si>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</si>
  <si>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</si>
  <si>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</si>
  <si>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</si>
  <si>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</si>
  <si>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</si>
  <si>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</si>
  <si>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</si>
  <si>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</si>
  <si>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</si>
  <si>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</si>
  <si>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</si>
  <si>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</si>
  <si>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</si>
  <si>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</si>
  <si>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</si>
  <si>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</si>
  <si>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</si>
  <si>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</si>
  <si>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</si>
  <si>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</si>
  <si>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</si>
  <si>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</si>
  <si>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</si>
  <si>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</si>
  <si>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</si>
  <si>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</si>
  <si>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</si>
  <si>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</si>
  <si>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</si>
  <si>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</si>
  <si>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</si>
  <si>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</si>
  <si>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</si>
  <si>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</si>
  <si>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</si>
  <si>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</si>
  <si>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</si>
  <si>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</si>
  <si>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</si>
  <si>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</si>
  <si>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</si>
  <si>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</si>
  <si>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</si>
  <si>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</si>
  <si>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</si>
  <si>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</si>
  <si>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</si>
  <si>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</si>
  <si>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</si>
  <si>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</si>
  <si>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</si>
  <si>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</si>
  <si>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</si>
  <si>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</si>
  <si>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</si>
  <si>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</si>
  <si>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</si>
  <si>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</si>
  <si>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</si>
  <si>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</si>
  <si>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</si>
  <si>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</si>
  <si>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</si>
  <si>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</si>
  <si>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</si>
  <si>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</si>
  <si>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</si>
  <si>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</si>
  <si>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</si>
  <si>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</si>
  <si>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</si>
  <si>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</si>
  <si>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</si>
  <si>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</si>
  <si>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</si>
  <si>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</si>
  <si>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</si>
  <si>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</si>
  <si>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</si>
  <si>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</si>
  <si>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</si>
  <si>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</si>
  <si>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</si>
  <si>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</si>
  <si>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</si>
  <si>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</si>
  <si>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</si>
  <si>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</si>
  <si>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</si>
  <si>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</si>
  <si>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</si>
  <si>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</si>
  <si>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</si>
  <si>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</si>
  <si>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</si>
  <si>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</si>
  <si>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</si>
  <si>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</si>
  <si>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</si>
  <si>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</si>
  <si>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</si>
  <si>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</si>
  <si>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</si>
  <si>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</si>
  <si>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</si>
  <si>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</si>
  <si>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</si>
  <si>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</si>
  <si>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</si>
  <si>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</si>
  <si>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</si>
  <si>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</si>
  <si>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</si>
  <si>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</si>
  <si>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</si>
  <si>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</si>
  <si>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</si>
  <si>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</si>
  <si>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</si>
  <si>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</si>
  <si>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</si>
  <si>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</si>
  <si>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</si>
  <si>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</si>
  <si>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</si>
  <si>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</si>
  <si>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</si>
  <si>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</si>
  <si>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</si>
  <si>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</si>
  <si>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</si>
  <si>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</si>
  <si>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</si>
  <si>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</si>
  <si>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</si>
  <si>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</si>
  <si>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</si>
  <si>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</si>
  <si>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</si>
  <si>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</si>
  <si>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</si>
  <si>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</si>
  <si>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</si>
  <si>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</si>
  <si>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</si>
  <si>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</si>
  <si>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</si>
  <si>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</si>
  <si>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</si>
  <si>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</si>
  <si>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</si>
  <si>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</si>
  <si>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</si>
  <si>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</si>
  <si>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</si>
  <si>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</si>
  <si>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</si>
  <si>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</si>
  <si>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</si>
  <si>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</si>
  <si>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</si>
  <si>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</si>
  <si>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</si>
  <si>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</si>
  <si>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</si>
  <si>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</si>
  <si>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</si>
  <si>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</si>
  <si>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</si>
  <si>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</si>
  <si>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</si>
  <si>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</si>
  <si>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</si>
  <si>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</si>
  <si>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</si>
  <si>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</si>
  <si>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</si>
  <si>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</si>
  <si>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</si>
  <si>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</si>
  <si>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</si>
  <si>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</si>
  <si>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</si>
  <si>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</si>
  <si>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</si>
  <si>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</si>
  <si>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</si>
  <si>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</si>
  <si>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</si>
  <si>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</si>
  <si>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</si>
  <si>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</si>
  <si>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</si>
  <si>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</si>
  <si>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</si>
  <si>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</si>
  <si>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</si>
  <si>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</si>
  <si>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</si>
  <si>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</si>
  <si>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</si>
  <si>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</si>
  <si>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</si>
  <si>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</si>
  <si>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</si>
  <si>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</si>
  <si>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</si>
  <si>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</si>
  <si>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</si>
  <si>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</si>
  <si>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</si>
  <si>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</si>
  <si>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</si>
  <si>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</si>
  <si>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</si>
  <si>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</si>
  <si>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</si>
  <si>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</si>
  <si>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</si>
  <si>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</si>
  <si>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</si>
  <si>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</si>
  <si>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</si>
  <si>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</si>
  <si>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</si>
  <si>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</si>
  <si>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</si>
  <si>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</si>
  <si>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</si>
  <si>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</si>
  <si>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</si>
  <si>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</si>
  <si>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</si>
  <si>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</si>
  <si>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</si>
  <si>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</si>
  <si>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</si>
  <si>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</si>
  <si>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</si>
  <si>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</si>
  <si>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</si>
  <si>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</si>
  <si>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</si>
  <si>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</si>
  <si>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</si>
  <si>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</si>
  <si>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</si>
  <si>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</si>
  <si>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</si>
  <si>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</si>
  <si>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</si>
  <si>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</si>
  <si>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</si>
  <si>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</si>
  <si>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</si>
  <si>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</si>
  <si>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</si>
  <si>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</si>
  <si>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</si>
  <si>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</si>
  <si>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</si>
  <si>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</si>
  <si>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</si>
  <si>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</si>
  <si>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</si>
  <si>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</si>
  <si>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</si>
  <si>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</si>
  <si>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</si>
  <si>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</si>
  <si>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</si>
  <si>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</si>
  <si>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</si>
  <si>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</si>
  <si>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</si>
  <si>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</si>
  <si>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</si>
  <si>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</si>
  <si>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</si>
  <si>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</si>
  <si>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</si>
  <si>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</si>
  <si>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</si>
  <si>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</si>
  <si>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</si>
  <si>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</si>
  <si>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</si>
  <si>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</si>
  <si>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</si>
  <si>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</si>
  <si>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</si>
  <si>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</si>
  <si>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</si>
  <si>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</si>
  <si>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</si>
  <si>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</si>
  <si>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</si>
  <si>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</si>
  <si>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</si>
  <si>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</si>
  <si>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</si>
  <si>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</si>
  <si>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</si>
  <si>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</si>
  <si>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</si>
  <si>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</si>
  <si>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</si>
  <si>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</si>
  <si>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</si>
  <si>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</si>
  <si>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</si>
  <si>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</si>
  <si>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</si>
  <si>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</si>
  <si>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</si>
  <si>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</si>
  <si>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</si>
  <si>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</si>
  <si>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</si>
  <si>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</si>
  <si>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</si>
  <si>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</si>
  <si>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</si>
  <si>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</si>
  <si>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</si>
  <si>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</si>
  <si>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</si>
  <si>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</si>
  <si>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</si>
  <si>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</si>
  <si>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</si>
  <si>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</si>
  <si>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</si>
  <si>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</si>
  <si>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</si>
  <si>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</si>
  <si>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</si>
  <si>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</si>
  <si>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</si>
  <si>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</si>
  <si>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</si>
  <si>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</si>
  <si>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</si>
  <si>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</si>
  <si>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</si>
  <si>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</si>
  <si>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</si>
  <si>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</si>
  <si>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</si>
  <si>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</si>
  <si>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</si>
  <si>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</si>
  <si>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</si>
  <si>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</si>
  <si>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</si>
  <si>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</si>
  <si>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</si>
  <si>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</si>
  <si>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</si>
  <si>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</si>
  <si>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</si>
  <si>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</si>
  <si>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</si>
  <si>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</si>
  <si>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</si>
  <si>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</si>
  <si>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</si>
  <si>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</si>
  <si>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</si>
  <si>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</si>
  <si>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</si>
  <si>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</si>
  <si>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</si>
  <si>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</si>
  <si>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</si>
  <si>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</si>
  <si>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</si>
  <si>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</si>
  <si>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</si>
  <si>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</si>
  <si>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</si>
  <si>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</si>
  <si>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</si>
  <si>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</si>
  <si>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</si>
  <si>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</si>
  <si>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</si>
  <si>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</si>
  <si>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</si>
  <si>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</si>
  <si>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</si>
  <si>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</si>
  <si>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</si>
  <si>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</si>
  <si>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</si>
  <si>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</si>
  <si>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</si>
  <si>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</si>
  <si>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</si>
  <si>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</si>
  <si>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</si>
  <si>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</si>
  <si>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</si>
  <si>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</si>
  <si>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</si>
  <si>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</si>
  <si>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</si>
  <si>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</si>
  <si>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</si>
  <si>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</si>
  <si>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</si>
  <si>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</si>
  <si>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</si>
  <si>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</si>
  <si>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</si>
  <si>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</si>
  <si>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</si>
  <si>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</si>
  <si>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</si>
  <si>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</si>
  <si>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</si>
  <si>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</si>
  <si>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</si>
  <si>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</si>
  <si>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</si>
  <si>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</si>
  <si>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</si>
  <si>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</si>
  <si>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</si>
  <si>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</si>
  <si>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</si>
  <si>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</si>
  <si>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</si>
  <si>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</si>
  <si>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</si>
  <si>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</si>
  <si>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</si>
  <si>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</si>
  <si>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</si>
  <si>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</si>
  <si>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</si>
  <si>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</si>
  <si>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</si>
  <si>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</si>
  <si>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</si>
  <si>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</si>
  <si>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</si>
  <si>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</si>
  <si>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</si>
  <si>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</si>
  <si>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</si>
  <si>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</si>
  <si>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</si>
  <si>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</si>
  <si>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</si>
  <si>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</si>
  <si>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</si>
  <si>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</si>
  <si>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</si>
  <si>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</si>
  <si>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</si>
  <si>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</si>
  <si>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</si>
  <si>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</si>
  <si>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</si>
  <si>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</si>
  <si>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</si>
  <si>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</si>
  <si>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</si>
  <si>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</si>
  <si>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</si>
  <si>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</si>
  <si>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</si>
  <si>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</si>
  <si>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</si>
  <si>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</si>
  <si>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</si>
  <si>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</si>
  <si>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</si>
  <si>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</si>
  <si>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</si>
  <si>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</si>
  <si>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</si>
  <si>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</si>
  <si>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</si>
  <si>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</si>
  <si>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</si>
  <si>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</si>
  <si>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</si>
  <si>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</si>
  <si>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</si>
  <si>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</si>
  <si>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</si>
  <si>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</si>
  <si>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</si>
  <si>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</si>
  <si>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</si>
  <si>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</si>
  <si>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</si>
  <si>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</si>
  <si>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</si>
  <si>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</si>
  <si>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</si>
  <si>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</si>
  <si>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</si>
  <si>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</si>
  <si>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</si>
  <si>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</si>
  <si>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</si>
  <si>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</si>
  <si>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</si>
  <si>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</si>
  <si>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</si>
  <si>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</si>
  <si>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</si>
  <si>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</si>
  <si>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</si>
  <si>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</si>
  <si>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</si>
  <si>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</si>
  <si>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</si>
  <si>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</si>
  <si>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</si>
  <si>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</si>
  <si>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</si>
  <si>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</si>
  <si>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</si>
  <si>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</si>
  <si>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</si>
  <si>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</si>
  <si>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</si>
  <si>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</si>
  <si>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</si>
  <si>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</si>
  <si>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</si>
  <si>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</si>
  <si>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</si>
  <si>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</si>
  <si>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</si>
  <si>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</si>
  <si>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</si>
  <si>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</si>
  <si>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</si>
  <si>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</si>
  <si>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</si>
  <si>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</si>
  <si>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</si>
  <si>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</si>
  <si>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</si>
  <si>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</si>
  <si>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</si>
  <si>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</si>
  <si>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</si>
  <si>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</si>
  <si>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</si>
  <si>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</si>
  <si>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</si>
  <si>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</si>
  <si>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</si>
  <si>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</si>
  <si>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</si>
  <si>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</si>
  <si>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</si>
  <si>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</si>
  <si>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</si>
  <si>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</si>
  <si>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</si>
  <si>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</si>
  <si>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</si>
  <si>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</si>
  <si>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</si>
  <si>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</si>
  <si>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</si>
  <si>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</si>
  <si>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</si>
  <si>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</si>
  <si>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</si>
  <si>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</si>
  <si>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</si>
  <si>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</si>
  <si>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</si>
  <si>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</si>
  <si>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</si>
  <si>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</si>
  <si>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</si>
  <si>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</si>
  <si>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</si>
  <si>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</si>
  <si>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</si>
  <si>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</si>
  <si>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</si>
  <si>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</si>
  <si>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</si>
  <si>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</si>
  <si>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</si>
  <si>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</si>
  <si>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</si>
  <si>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</si>
  <si>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</si>
  <si>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</si>
  <si>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</si>
  <si>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</si>
  <si>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</si>
  <si>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</si>
  <si>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</si>
  <si>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</si>
  <si>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</si>
  <si>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</si>
  <si>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</si>
  <si>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</si>
  <si>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</si>
  <si>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</si>
  <si>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</si>
  <si>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</si>
  <si>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</si>
  <si>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</si>
  <si>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</si>
  <si>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</si>
  <si>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</si>
  <si>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</si>
  <si>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</si>
  <si>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</si>
  <si>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</si>
  <si>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</si>
  <si>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</si>
  <si>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</si>
  <si>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</si>
  <si>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</si>
  <si>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</si>
  <si>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</si>
  <si>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</si>
  <si>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</si>
  <si>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</si>
  <si>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</si>
  <si>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</si>
  <si>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</si>
  <si>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</si>
  <si>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</si>
  <si>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</si>
  <si>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</si>
  <si>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</si>
  <si>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</si>
  <si>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</si>
  <si>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</si>
  <si>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</si>
  <si>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</si>
  <si>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</si>
  <si>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</si>
  <si>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</si>
  <si>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</si>
  <si>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</si>
  <si>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</si>
  <si>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</si>
  <si>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</si>
  <si>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</si>
  <si>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</si>
  <si>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</si>
  <si>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</si>
  <si>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</si>
  <si>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</si>
  <si>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</si>
  <si>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</si>
  <si>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</si>
  <si>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</si>
  <si>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</si>
  <si>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</si>
  <si>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</si>
  <si>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</si>
  <si>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</si>
  <si>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</si>
  <si>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</si>
  <si>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</si>
  <si>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</si>
  <si>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</si>
  <si>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</si>
  <si>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</si>
  <si>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</si>
  <si>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</si>
  <si>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</si>
  <si>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</si>
  <si>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</si>
  <si>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</si>
  <si>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</si>
  <si>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</si>
  <si>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</si>
  <si>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</si>
  <si>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</si>
  <si>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</si>
  <si>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</si>
  <si>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</si>
  <si>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</si>
  <si>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</si>
  <si>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</si>
  <si>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</si>
  <si>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</si>
  <si>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</si>
  <si>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</si>
  <si>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</si>
  <si>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</si>
  <si>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</si>
  <si>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</si>
  <si>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</si>
  <si>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</si>
  <si>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</si>
  <si>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</si>
  <si>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</si>
  <si>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</si>
  <si>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</si>
  <si>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</si>
  <si>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</si>
  <si>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</si>
  <si>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</si>
  <si>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</si>
  <si>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</si>
  <si>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</si>
  <si>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</si>
  <si>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</si>
  <si>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</si>
  <si>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</si>
  <si>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</si>
  <si>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</si>
  <si>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</si>
  <si>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</si>
  <si>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</si>
  <si>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</si>
  <si>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</si>
  <si>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</si>
  <si>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</si>
  <si>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</si>
  <si>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</si>
  <si>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</si>
  <si>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</si>
  <si>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</si>
  <si>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</si>
  <si>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</si>
  <si>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</si>
  <si>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</si>
  <si>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</si>
  <si>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</si>
  <si>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</si>
  <si>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</si>
  <si>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</si>
  <si>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</si>
  <si>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</si>
  <si>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</si>
  <si>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</si>
  <si>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</si>
  <si>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</si>
  <si>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</si>
  <si>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</si>
  <si>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</si>
  <si>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</si>
  <si>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</si>
  <si>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</si>
  <si>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</si>
  <si>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</si>
  <si>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</si>
  <si>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</si>
  <si>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</si>
  <si>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</si>
  <si>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</si>
  <si>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</si>
  <si>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</si>
  <si>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</si>
  <si>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</si>
  <si>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</si>
  <si>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</si>
  <si>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</si>
  <si>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</si>
  <si>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</si>
  <si>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</si>
  <si>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</si>
  <si>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</si>
  <si>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</si>
  <si>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</si>
  <si>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</si>
  <si>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</si>
  <si>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</si>
  <si>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</si>
  <si>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</si>
  <si>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</si>
  <si>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</si>
  <si>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</si>
  <si>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</si>
  <si>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</si>
  <si>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</si>
  <si>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</si>
  <si>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</si>
  <si>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</si>
  <si>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</si>
  <si>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</si>
  <si>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</si>
  <si>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</si>
  <si>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</si>
  <si>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</si>
  <si>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</si>
  <si>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</si>
  <si>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</si>
  <si>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</si>
  <si>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</si>
  <si>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</si>
  <si>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</si>
  <si>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</si>
  <si>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</si>
  <si>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</si>
  <si>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</si>
  <si>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</si>
  <si>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</si>
  <si>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</si>
  <si>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</si>
  <si>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</si>
  <si>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</si>
  <si>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</si>
  <si>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</si>
  <si>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</si>
  <si>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</si>
  <si>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</si>
  <si>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</si>
  <si>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</si>
  <si>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</si>
  <si>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</si>
  <si>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</si>
  <si>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</si>
  <si>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</si>
  <si>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</si>
  <si>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</si>
  <si>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</si>
  <si>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</si>
  <si>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</si>
  <si>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</si>
  <si>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</si>
  <si>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</si>
  <si>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</si>
  <si>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</si>
  <si>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</si>
  <si>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</si>
  <si>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</si>
  <si>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</si>
  <si>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</si>
  <si>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</si>
  <si>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</si>
  <si>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</si>
  <si>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</si>
  <si>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</si>
  <si>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</si>
  <si>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</si>
  <si>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</si>
  <si>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</si>
  <si>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</si>
  <si>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</si>
  <si>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</si>
  <si>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</si>
  <si>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</si>
  <si>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</si>
  <si>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</si>
  <si>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</si>
  <si>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</si>
  <si>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</si>
  <si>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</si>
  <si>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</si>
  <si>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</si>
  <si>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</si>
  <si>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</si>
  <si>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</si>
  <si>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</si>
  <si>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</si>
  <si>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</si>
  <si>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</si>
  <si>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</si>
  <si>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</si>
  <si>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</si>
  <si>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</si>
  <si>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</si>
  <si>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</si>
  <si>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</si>
  <si>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</si>
  <si>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</si>
  <si>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</si>
  <si>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</si>
  <si>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</si>
  <si>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</si>
  <si>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</si>
  <si>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</si>
  <si>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</si>
  <si>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</si>
  <si>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</si>
  <si>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</si>
  <si>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</si>
  <si>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</si>
  <si>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</si>
  <si>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</si>
  <si>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</si>
  <si>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</si>
  <si>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</si>
  <si>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</si>
  <si>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</si>
  <si>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</si>
  <si>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</si>
  <si>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</si>
  <si>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</si>
  <si>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</si>
  <si>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</si>
  <si>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</si>
  <si>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</si>
  <si>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</si>
  <si>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</si>
  <si>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</si>
  <si>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</si>
  <si>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</si>
  <si>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</si>
  <si>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</si>
  <si>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</si>
  <si>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</si>
  <si>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</si>
  <si>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</si>
  <si>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</si>
  <si>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</si>
  <si>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</si>
  <si>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</si>
  <si>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</si>
  <si>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</si>
  <si>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</si>
  <si>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</si>
  <si>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</si>
  <si>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</si>
  <si>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</si>
  <si>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</si>
  <si>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</si>
  <si>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</si>
  <si>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</si>
  <si>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</si>
  <si>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</si>
  <si>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</si>
  <si>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</si>
  <si>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</si>
  <si>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</si>
  <si>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</si>
  <si>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</si>
  <si>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</si>
  <si>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</si>
  <si>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</si>
  <si>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</si>
  <si>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</si>
  <si>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</si>
  <si>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</si>
  <si>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</si>
  <si>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</si>
  <si>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</si>
  <si>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</si>
  <si>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</si>
  <si>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</si>
  <si>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</si>
  <si>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</si>
  <si>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</si>
  <si>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</si>
  <si>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</si>
  <si>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</si>
  <si>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</si>
  <si>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</si>
  <si>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</si>
  <si>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</si>
  <si>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</si>
  <si>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</si>
  <si>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</si>
  <si>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</si>
  <si>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</si>
  <si>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</si>
  <si>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</si>
  <si>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</si>
  <si>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</si>
  <si>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</si>
  <si>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</si>
  <si>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</si>
  <si>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</si>
  <si>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</si>
  <si>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</si>
  <si>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</si>
  <si>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</si>
  <si>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</si>
  <si>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</si>
  <si>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</si>
  <si>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</si>
  <si>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</si>
  <si>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</si>
  <si>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</si>
  <si>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</si>
  <si>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</si>
  <si>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</si>
  <si>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</si>
  <si>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</si>
  <si>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</si>
  <si>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</si>
  <si>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</si>
  <si>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</si>
  <si>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</si>
  <si>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</si>
  <si>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</si>
  <si>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</si>
  <si>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</si>
  <si>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</si>
  <si>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</si>
  <si>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</si>
  <si>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</si>
  <si>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</si>
  <si>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</si>
  <si>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</si>
  <si>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</si>
  <si>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</si>
  <si>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</si>
  <si>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</si>
  <si>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</si>
  <si>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</si>
  <si>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</si>
  <si>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</si>
  <si>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</si>
  <si>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</si>
  <si>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</si>
  <si>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</si>
  <si>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</si>
  <si>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</si>
  <si>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</si>
  <si>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</si>
  <si>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</si>
  <si>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</si>
  <si>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</si>
  <si>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</si>
  <si>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</si>
  <si>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</si>
  <si>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</si>
  <si>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</si>
  <si>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</si>
  <si>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</si>
  <si>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</si>
  <si>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</si>
  <si>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</si>
  <si>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</si>
  <si>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</si>
  <si>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</si>
  <si>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</si>
  <si>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</si>
  <si>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</si>
  <si>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</si>
  <si>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</si>
  <si>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</si>
  <si>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</si>
  <si>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</si>
  <si>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</si>
  <si>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</si>
  <si>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</si>
  <si>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</si>
  <si>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</si>
  <si>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</si>
  <si>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</si>
  <si>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</si>
  <si>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</si>
  <si>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</si>
  <si>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</si>
  <si>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</si>
  <si>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</si>
  <si>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</si>
  <si>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</si>
  <si>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</si>
  <si>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</si>
  <si>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</si>
  <si>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</si>
  <si>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</si>
  <si>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</si>
  <si>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</si>
  <si>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</si>
  <si>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</si>
  <si>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</si>
  <si>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</si>
  <si>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</si>
  <si>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</si>
  <si>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</si>
  <si>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</si>
  <si>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</si>
  <si>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</si>
  <si>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</si>
  <si>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</si>
  <si>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</si>
  <si>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</si>
  <si>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</si>
  <si>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</si>
  <si>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</si>
  <si>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</si>
  <si>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</si>
  <si>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</si>
  <si>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</si>
  <si>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</si>
  <si>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</si>
  <si>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</si>
  <si>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</si>
  <si>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</si>
  <si>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</si>
  <si>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</si>
  <si>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</si>
  <si>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</si>
  <si>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</si>
  <si>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</si>
  <si>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</si>
  <si>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</si>
  <si>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</si>
  <si>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</si>
  <si>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</si>
  <si>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</si>
  <si>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</si>
  <si>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</si>
  <si>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</si>
  <si>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</si>
  <si>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</si>
  <si>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</si>
  <si>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</si>
  <si>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</si>
  <si>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</si>
  <si>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</si>
  <si>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</si>
  <si>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</si>
  <si>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</si>
  <si>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</si>
  <si>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</si>
  <si>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</si>
  <si>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</si>
  <si>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</si>
  <si>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</si>
  <si>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</si>
  <si>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</si>
  <si>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</si>
  <si>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</si>
  <si>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</si>
  <si>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</si>
  <si>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</si>
  <si>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</si>
  <si>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</si>
  <si>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</si>
  <si>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</si>
  <si>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</si>
  <si>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</si>
  <si>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</si>
  <si>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</si>
  <si>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</si>
  <si>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</si>
  <si>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</si>
  <si>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</si>
  <si>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</si>
  <si>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</si>
  <si>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</si>
  <si>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</si>
  <si>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</si>
  <si>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</si>
  <si>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</si>
  <si>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</si>
  <si>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</si>
  <si>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</si>
  <si>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</si>
  <si>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</si>
  <si>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</si>
  <si>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</si>
  <si>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</si>
  <si>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</si>
  <si>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</si>
  <si>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</si>
  <si>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</si>
  <si>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</si>
  <si>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</si>
  <si>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</si>
  <si>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</si>
  <si>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</si>
  <si>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</si>
  <si>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</si>
  <si>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</si>
  <si>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</si>
  <si>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</si>
  <si>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</si>
  <si>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</si>
  <si>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</si>
  <si>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</si>
  <si>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</si>
  <si>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</si>
  <si>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</si>
  <si>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</si>
  <si>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</si>
  <si>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</si>
  <si>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</si>
  <si>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</si>
  <si>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</si>
  <si>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</si>
  <si>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</si>
  <si>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</si>
  <si>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</si>
  <si>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</si>
  <si>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</si>
  <si>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</si>
  <si>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</si>
  <si>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</si>
  <si>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</si>
  <si>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</si>
  <si>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</si>
  <si>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</si>
  <si>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</si>
  <si>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</si>
  <si>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</si>
  <si>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</si>
  <si>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</si>
  <si>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</si>
  <si>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</si>
  <si>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</si>
  <si>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</si>
  <si>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</si>
  <si>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</si>
  <si>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</si>
  <si>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</si>
  <si>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</si>
  <si>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</si>
  <si>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</si>
  <si>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</si>
  <si>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</si>
  <si>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</si>
  <si>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</si>
  <si>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</si>
  <si>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</si>
  <si>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</si>
  <si>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</si>
  <si>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</si>
  <si>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</si>
  <si>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</si>
  <si>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</si>
  <si>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</si>
  <si>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</si>
  <si>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</si>
  <si>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</si>
  <si>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</si>
  <si>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</si>
  <si>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</si>
  <si>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</si>
  <si>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</si>
  <si>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</si>
  <si>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</si>
  <si>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</si>
  <si>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</si>
  <si>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</si>
  <si>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</si>
  <si>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</si>
  <si>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</si>
  <si>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</si>
  <si>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</si>
  <si>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</si>
  <si>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</si>
  <si>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</si>
  <si>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</si>
  <si>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</si>
  <si>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</si>
  <si>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</si>
  <si>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</si>
  <si>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</si>
  <si>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</si>
  <si>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</si>
  <si>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</si>
  <si>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</si>
  <si>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</si>
  <si>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</si>
  <si>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</si>
  <si>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</si>
  <si>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</si>
  <si>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</si>
  <si>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</si>
  <si>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</si>
  <si>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</si>
  <si>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</si>
  <si>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</si>
  <si>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</si>
  <si>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</si>
  <si>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</si>
  <si>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</si>
  <si>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</si>
  <si>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</si>
  <si>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</si>
  <si>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</si>
  <si>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</si>
  <si>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</si>
  <si>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</si>
  <si>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</si>
  <si>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</si>
  <si>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</si>
  <si>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</si>
  <si>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</si>
  <si>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</si>
  <si>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</si>
  <si>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</si>
  <si>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</si>
  <si>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</si>
  <si>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</si>
  <si>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</si>
  <si>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</si>
  <si>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</si>
  <si>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</si>
  <si>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</si>
  <si>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</si>
  <si>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</si>
  <si>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</si>
  <si>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</si>
  <si>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</si>
  <si>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</si>
  <si>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</si>
  <si>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</si>
  <si>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</si>
  <si>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</si>
  <si>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</si>
  <si>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</si>
  <si>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</si>
  <si>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</si>
  <si>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</si>
  <si>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</si>
  <si>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</si>
  <si>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</si>
  <si>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</si>
  <si>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</si>
  <si>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</si>
  <si>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</si>
  <si>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</si>
  <si>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</si>
  <si>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</si>
  <si>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</si>
  <si>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</si>
  <si>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</si>
  <si>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</si>
  <si>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</si>
  <si>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</si>
  <si>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</si>
  <si>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</si>
  <si>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</si>
  <si>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</si>
  <si>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</si>
  <si>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</si>
  <si>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</si>
  <si>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</si>
  <si>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</si>
  <si>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</si>
  <si>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</si>
  <si>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</si>
  <si>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</si>
  <si>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</si>
  <si>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</si>
  <si>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</si>
  <si>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</si>
  <si>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</si>
  <si>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</si>
  <si>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</si>
  <si>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</si>
  <si>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</si>
  <si>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</si>
  <si>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</si>
  <si>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</si>
  <si>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</si>
  <si>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</si>
  <si>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</si>
  <si>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</si>
  <si>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</si>
  <si>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</si>
  <si>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</si>
  <si>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</si>
  <si>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</si>
  <si>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</si>
  <si>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</si>
  <si>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</si>
  <si>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</si>
  <si>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</si>
  <si>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</si>
  <si>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</si>
  <si>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</si>
  <si>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</si>
  <si>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</si>
  <si>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</si>
  <si>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</si>
  <si>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</si>
  <si>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</si>
  <si>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</si>
  <si>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</si>
  <si>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</si>
  <si>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</si>
  <si>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</si>
  <si>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</si>
  <si>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</si>
  <si>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</si>
  <si>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</si>
  <si>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</si>
  <si>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</si>
  <si>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</si>
  <si>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</si>
  <si>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</si>
  <si>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</si>
  <si>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</si>
  <si>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</si>
  <si>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</si>
  <si>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</si>
  <si>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</si>
  <si>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</si>
  <si>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</si>
  <si>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</si>
  <si>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</si>
  <si>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</si>
  <si>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</si>
  <si>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</si>
  <si>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</si>
  <si>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</si>
  <si>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</si>
  <si>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</si>
  <si>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</si>
  <si>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</si>
  <si>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</si>
  <si>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</si>
  <si>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</si>
  <si>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</si>
  <si>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</si>
  <si>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</si>
  <si>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</si>
  <si>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</si>
  <si>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</si>
  <si>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</si>
  <si>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</si>
  <si>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</si>
  <si>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</si>
  <si>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</si>
  <si>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</si>
  <si>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</si>
  <si>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</si>
  <si>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</si>
  <si>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</si>
  <si>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</si>
  <si>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</si>
  <si>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</si>
  <si>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</si>
  <si>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</si>
  <si>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</si>
  <si>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</si>
  <si>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</si>
  <si>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</si>
  <si>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</si>
  <si>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</si>
  <si>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</si>
  <si>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</si>
  <si>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</si>
  <si>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</si>
  <si>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</si>
  <si>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</si>
  <si>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</si>
  <si>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</si>
  <si>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</si>
  <si>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</si>
  <si>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</si>
  <si>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</si>
  <si>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</si>
  <si>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</si>
  <si>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</si>
  <si>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</si>
  <si>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</si>
  <si>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</si>
  <si>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</si>
  <si>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</si>
  <si>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</si>
  <si>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</si>
  <si>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</si>
  <si>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</si>
  <si>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</si>
  <si>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</si>
  <si>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</si>
  <si>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</si>
  <si>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</si>
  <si>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</si>
  <si>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</si>
  <si>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</si>
  <si>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</si>
  <si>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</si>
  <si>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</si>
  <si>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</si>
  <si>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</si>
  <si>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</si>
  <si>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</si>
  <si>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</si>
  <si>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</si>
  <si>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</si>
  <si>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</si>
  <si>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</si>
  <si>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</si>
  <si>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</si>
  <si>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</si>
  <si>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</si>
  <si>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</si>
  <si>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</si>
  <si>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</si>
  <si>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</si>
  <si>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</si>
  <si>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</si>
  <si>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</si>
  <si>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</si>
  <si>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</si>
  <si>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</si>
  <si>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</si>
  <si>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</si>
  <si>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</si>
  <si>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</si>
  <si>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</si>
  <si>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</si>
  <si>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</si>
  <si>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</si>
  <si>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</si>
  <si>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</si>
  <si>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</si>
  <si>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</si>
  <si>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</si>
  <si>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</si>
  <si>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</si>
  <si>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</si>
  <si>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</si>
  <si>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</si>
  <si>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</si>
  <si>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</si>
  <si>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</si>
  <si>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</si>
  <si>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</si>
  <si>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</si>
  <si>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</si>
  <si>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</si>
  <si>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</si>
  <si>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</si>
  <si>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</si>
  <si>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</si>
  <si>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</si>
  <si>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</si>
  <si>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</si>
  <si>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</si>
  <si>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</si>
  <si>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</si>
  <si>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</si>
  <si>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</si>
  <si>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</si>
  <si>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</si>
  <si>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</si>
  <si>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</si>
  <si>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</si>
  <si>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</si>
  <si>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</si>
  <si>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</si>
  <si>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</si>
  <si>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</si>
  <si>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</si>
  <si>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</si>
  <si>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</si>
  <si>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</si>
  <si>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</si>
  <si>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</si>
  <si>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</si>
  <si>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</si>
  <si>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</si>
  <si>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</si>
  <si>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</si>
  <si>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</si>
  <si>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</si>
  <si>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</si>
  <si>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</si>
  <si>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</si>
  <si>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</si>
  <si>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</si>
  <si>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</si>
  <si>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</si>
  <si>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</si>
  <si>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</si>
  <si>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</si>
  <si>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</si>
  <si>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</si>
  <si>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</si>
  <si>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</si>
  <si>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</si>
  <si>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</si>
  <si>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</si>
  <si>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</si>
  <si>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</si>
  <si>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</si>
  <si>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</si>
  <si>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</si>
  <si>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</si>
  <si>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</si>
  <si>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</si>
  <si>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</si>
  <si>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</si>
  <si>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</si>
  <si>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</si>
  <si>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</si>
  <si>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</si>
  <si>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</si>
  <si>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</si>
  <si>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</si>
  <si>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</si>
  <si>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</si>
  <si>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</si>
  <si>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</si>
  <si>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</si>
  <si>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</si>
  <si>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</si>
  <si>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</si>
  <si>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</si>
  <si>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</si>
  <si>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</si>
  <si>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</si>
  <si>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</si>
  <si>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</si>
  <si>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</si>
  <si>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</si>
  <si>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</si>
  <si>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</si>
  <si>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</si>
  <si>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</si>
  <si>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</si>
  <si>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</si>
  <si>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</si>
  <si>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</si>
  <si>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</si>
  <si>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</si>
  <si>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</si>
  <si>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</si>
  <si>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</si>
  <si>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</si>
  <si>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</si>
  <si>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</si>
  <si>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</si>
  <si>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</si>
  <si>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</si>
  <si>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</si>
  <si>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</si>
  <si>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</si>
  <si>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</si>
  <si>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</si>
  <si>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</si>
  <si>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</si>
  <si>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</si>
  <si>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</si>
  <si>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</si>
  <si>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</si>
  <si>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</si>
  <si>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</si>
  <si>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</si>
  <si>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</si>
  <si>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</si>
  <si>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</si>
  <si>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</si>
  <si>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</si>
  <si>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</si>
  <si>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</si>
  <si>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</si>
  <si>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</si>
  <si>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</si>
  <si>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</si>
  <si>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</si>
  <si>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</si>
  <si>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</si>
  <si>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</si>
  <si>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</si>
  <si>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</si>
  <si>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</si>
  <si>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</si>
  <si>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</si>
  <si>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</si>
  <si>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</si>
  <si>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</si>
  <si>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</si>
  <si>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</si>
  <si>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</si>
  <si>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</si>
  <si>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</si>
  <si>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</si>
  <si>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</si>
  <si>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</si>
  <si>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</si>
  <si>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</si>
  <si>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</si>
  <si>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</si>
  <si>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</si>
  <si>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</si>
  <si>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</si>
  <si>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</si>
  <si>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</si>
  <si>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</si>
  <si>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</si>
  <si>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</si>
  <si>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</si>
  <si>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</si>
  <si>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</si>
  <si>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</si>
  <si>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</si>
  <si>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</si>
  <si>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</si>
  <si>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</si>
  <si>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</si>
  <si>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</si>
  <si>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</si>
  <si>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</si>
  <si>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</si>
  <si>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</si>
  <si>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</si>
  <si>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</si>
  <si>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</si>
  <si>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</si>
  <si>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</si>
  <si>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</si>
  <si>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</si>
  <si>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</si>
  <si>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</si>
  <si>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</si>
  <si>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</si>
  <si>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</si>
  <si>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</si>
  <si>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</si>
  <si>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</si>
  <si>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</si>
  <si>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</si>
  <si>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</si>
  <si>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</si>
  <si>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</si>
  <si>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</si>
  <si>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</si>
  <si>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</si>
  <si>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</si>
  <si>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</si>
  <si>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</si>
  <si>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</si>
  <si>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</si>
  <si>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</si>
  <si>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</si>
  <si>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</si>
  <si>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</si>
  <si>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</si>
  <si>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</si>
  <si>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</si>
  <si>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</si>
  <si>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</si>
  <si>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</si>
  <si>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</si>
  <si>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</si>
  <si>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</si>
  <si>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</si>
  <si>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</si>
  <si>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</si>
  <si>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</si>
  <si>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</si>
  <si>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</si>
  <si>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</si>
  <si>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</si>
  <si>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</si>
  <si>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</si>
  <si>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</si>
  <si>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</si>
  <si>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</si>
  <si>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</si>
  <si>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</si>
  <si>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</si>
  <si>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</si>
  <si>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</si>
  <si>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</si>
  <si>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</si>
  <si>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</si>
  <si>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</si>
  <si>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</si>
  <si>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</si>
  <si>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</si>
  <si>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</si>
  <si>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</si>
  <si>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</si>
  <si>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</si>
  <si>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</si>
  <si>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</si>
  <si>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</si>
  <si>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</si>
  <si>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</si>
  <si>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</si>
  <si>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</si>
  <si>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</si>
  <si>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</si>
  <si>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</si>
  <si>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</si>
  <si>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</si>
  <si>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</si>
  <si>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</si>
  <si>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</si>
  <si>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</si>
  <si>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</si>
  <si>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</si>
  <si>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</si>
  <si>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</si>
  <si>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</si>
  <si>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</si>
  <si>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</si>
  <si>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</si>
  <si>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</si>
  <si>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</si>
  <si>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</si>
  <si>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</si>
  <si>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</si>
  <si>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</si>
  <si>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</si>
  <si>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</si>
  <si>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</si>
  <si>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</si>
  <si>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</si>
  <si>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</si>
  <si>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</si>
  <si>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</si>
  <si>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</si>
  <si>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</si>
  <si>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</si>
  <si>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</si>
  <si>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</si>
  <si>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</si>
  <si>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</si>
  <si>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</si>
  <si>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</si>
  <si>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</si>
  <si>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</si>
  <si>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</si>
  <si>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</si>
  <si>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</si>
  <si>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</si>
  <si>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</si>
  <si>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</si>
  <si>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</si>
  <si>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</si>
  <si>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</si>
  <si>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</si>
  <si>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</si>
  <si>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</si>
  <si>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</si>
  <si>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</si>
  <si>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</si>
  <si>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</si>
  <si>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</si>
  <si>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</si>
  <si>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</si>
  <si>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</si>
  <si>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</si>
  <si>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</si>
  <si>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</si>
  <si>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</si>
  <si>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</si>
  <si>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</si>
  <si>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</si>
  <si>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</si>
  <si>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</si>
  <si>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</si>
  <si>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</si>
  <si>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</si>
  <si>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</si>
  <si>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</si>
  <si>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</si>
  <si>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</si>
  <si>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</si>
  <si>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</si>
  <si>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</si>
  <si>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</si>
  <si>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</si>
  <si>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</si>
  <si>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</si>
  <si>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</si>
  <si>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</si>
  <si>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</si>
  <si>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</si>
  <si>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</si>
  <si>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</si>
  <si>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</si>
  <si>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</si>
  <si>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</si>
  <si>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</si>
  <si>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</si>
  <si>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</si>
  <si>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</si>
  <si>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</si>
  <si>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</si>
  <si>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</si>
  <si>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</si>
  <si>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</si>
  <si>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</si>
  <si>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</si>
  <si>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</si>
  <si>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</si>
  <si>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</si>
  <si>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</si>
  <si>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</si>
  <si>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</si>
  <si>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</si>
  <si>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</si>
  <si>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</si>
  <si>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</si>
  <si>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</si>
  <si>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</si>
  <si>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</si>
  <si>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</si>
  <si>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</si>
  <si>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</si>
  <si>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</si>
  <si>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</si>
  <si>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</si>
  <si>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</si>
  <si>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</si>
  <si>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</si>
  <si>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</si>
  <si>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</si>
  <si>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</si>
  <si>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</si>
  <si>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</si>
  <si>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</si>
  <si>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</si>
  <si>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</si>
  <si>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</si>
  <si>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</si>
  <si>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</si>
  <si>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</si>
  <si>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</si>
  <si>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</si>
  <si>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</si>
  <si>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</si>
  <si>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</si>
  <si>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</si>
  <si>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</si>
  <si>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</si>
  <si>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</si>
  <si>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</si>
  <si>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</si>
  <si>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</si>
  <si>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</si>
  <si>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</si>
  <si>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</si>
  <si>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</si>
  <si>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</si>
  <si>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</si>
  <si>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</si>
  <si>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</si>
  <si>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</si>
  <si>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</si>
  <si>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</si>
  <si>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</si>
  <si>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</si>
  <si>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</si>
  <si>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</si>
  <si>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</si>
  <si>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</si>
  <si>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</si>
  <si>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</si>
  <si>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</si>
  <si>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</si>
  <si>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</si>
  <si>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</si>
  <si>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</si>
  <si>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</si>
  <si>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</si>
  <si>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</si>
  <si>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</si>
  <si>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</si>
  <si>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</si>
  <si>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</si>
  <si>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</si>
  <si>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</si>
  <si>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</si>
  <si>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</si>
  <si>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</si>
  <si>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</si>
  <si>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</si>
  <si>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</si>
  <si>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</si>
  <si>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</si>
  <si>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</si>
  <si>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</si>
  <si>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</si>
  <si>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</si>
  <si>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</si>
  <si>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</si>
  <si>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</si>
  <si>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</si>
  <si>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</si>
  <si>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</si>
  <si>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</si>
  <si>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</si>
  <si>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</si>
  <si>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</si>
  <si>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</si>
  <si>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</si>
  <si>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</si>
  <si>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</si>
  <si>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</si>
  <si>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</si>
  <si>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</si>
  <si>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</si>
  <si>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</si>
  <si>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</si>
  <si>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</si>
  <si>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</si>
  <si>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</si>
  <si>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</si>
  <si>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</si>
  <si>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</si>
  <si>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</si>
  <si>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</si>
  <si>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</si>
  <si>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</si>
  <si>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</si>
  <si>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</si>
  <si>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</si>
  <si>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</si>
  <si>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</si>
  <si>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</si>
  <si>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</si>
  <si>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</si>
  <si>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</si>
  <si>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</si>
  <si>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</si>
  <si>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</si>
  <si>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</si>
  <si>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</si>
  <si>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</si>
  <si>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</si>
  <si>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</si>
  <si>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</si>
  <si>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</si>
  <si>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</si>
  <si>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</si>
  <si>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</si>
  <si>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</si>
  <si>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</si>
  <si>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</si>
  <si>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</si>
  <si>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</si>
  <si>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</si>
  <si>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</si>
  <si>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</si>
  <si>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</si>
  <si>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</si>
  <si>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</si>
  <si>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</si>
  <si>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</si>
  <si>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</si>
  <si>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</si>
  <si>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</si>
  <si>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</si>
  <si>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</si>
  <si>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</si>
  <si>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</si>
  <si>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</si>
  <si>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</si>
  <si>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</si>
  <si>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</si>
  <si>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</si>
  <si>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</si>
  <si>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</si>
  <si>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</si>
  <si>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</si>
  <si>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</si>
  <si>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</si>
  <si>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</si>
  <si>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</si>
  <si>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</si>
  <si>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</si>
  <si>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</si>
  <si>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</si>
  <si>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</si>
  <si>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</si>
  <si>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</si>
  <si>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</si>
  <si>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</si>
  <si>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</si>
  <si>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</si>
  <si>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</si>
  <si>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</si>
  <si>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</si>
  <si>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</si>
  <si>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</si>
  <si>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</si>
  <si>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</si>
  <si>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</si>
  <si>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</si>
  <si>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</si>
  <si>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</si>
  <si>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</si>
  <si>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</si>
  <si>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</si>
  <si>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</si>
  <si>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</si>
  <si>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</si>
  <si>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</si>
  <si>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</si>
  <si>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</si>
  <si>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</si>
  <si>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</si>
  <si>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</si>
  <si>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</si>
  <si>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</si>
  <si>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</si>
  <si>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</si>
  <si>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</si>
  <si>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</si>
  <si>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</si>
  <si>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</si>
  <si>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</si>
  <si>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</si>
  <si>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</si>
  <si>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</si>
  <si>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</si>
  <si>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</si>
  <si>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</si>
  <si>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</si>
  <si>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</si>
  <si>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</si>
  <si>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</si>
  <si>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</si>
  <si>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</si>
  <si>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</si>
  <si>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</si>
  <si>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</si>
  <si>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</si>
  <si>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</si>
  <si>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</si>
  <si>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</si>
  <si>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</si>
  <si>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</si>
  <si>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</si>
  <si>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</si>
  <si>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</si>
  <si>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</si>
  <si>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</si>
  <si>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</si>
  <si>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</si>
  <si>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</si>
  <si>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</si>
  <si>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</si>
  <si>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</si>
  <si>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</si>
  <si>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</si>
  <si>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</si>
  <si>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</si>
  <si>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</si>
  <si>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</si>
  <si>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</si>
  <si>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</si>
  <si>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</si>
  <si>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</si>
  <si>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</si>
  <si>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</si>
  <si>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</si>
  <si>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</si>
  <si>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</si>
  <si>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</si>
  <si>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</si>
  <si>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</si>
  <si>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</si>
  <si>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</si>
  <si>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</si>
  <si>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</si>
  <si>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</si>
  <si>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</si>
  <si>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</si>
  <si>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</si>
  <si>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</si>
  <si>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</si>
  <si>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</si>
  <si>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</si>
  <si>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</si>
  <si>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</si>
  <si>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</si>
  <si>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</si>
  <si>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</si>
  <si>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</si>
  <si>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</si>
  <si>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</si>
  <si>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</si>
  <si>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</si>
  <si>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</si>
  <si>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</si>
  <si>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</si>
  <si>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</si>
  <si>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</si>
  <si>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</si>
  <si>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</si>
  <si>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</si>
  <si>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</si>
  <si>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</si>
  <si>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</si>
  <si>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</si>
  <si>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</si>
  <si>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</si>
  <si>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</si>
  <si>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</si>
  <si>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</si>
  <si>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</si>
  <si>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</si>
  <si>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</si>
  <si>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</si>
  <si>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</si>
  <si>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</si>
  <si>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</si>
  <si>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</si>
  <si>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</si>
  <si>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</si>
  <si>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</si>
  <si>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</si>
  <si>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</si>
  <si>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</si>
  <si>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</si>
  <si>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</si>
  <si>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</si>
  <si>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</si>
  <si>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</si>
  <si>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</si>
  <si>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</si>
  <si>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</si>
  <si>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</si>
  <si>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</si>
  <si>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</si>
  <si>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</si>
  <si>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</si>
  <si>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</si>
  <si>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</si>
  <si>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</si>
  <si>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</si>
  <si>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</si>
  <si>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</si>
  <si>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</si>
  <si>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</si>
  <si>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</si>
  <si>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</si>
  <si>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</si>
  <si>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</si>
  <si>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</si>
  <si>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</si>
  <si>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</si>
  <si>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</si>
  <si>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</si>
  <si>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</si>
  <si>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</si>
  <si>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</si>
  <si>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</si>
  <si>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</si>
  <si>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</si>
  <si>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</si>
  <si>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</si>
  <si>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</si>
  <si>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</si>
  <si>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</si>
  <si>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</si>
  <si>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</si>
  <si>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</si>
  <si>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</si>
  <si>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</si>
  <si>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</si>
  <si>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</si>
  <si>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</si>
  <si>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</si>
  <si>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</si>
  <si>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</si>
  <si>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</si>
  <si>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</si>
  <si>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</si>
  <si>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</si>
  <si>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</si>
  <si>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</si>
  <si>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</si>
  <si>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</si>
  <si>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</si>
  <si>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</si>
  <si>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</si>
  <si>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</si>
  <si>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</si>
  <si>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</si>
  <si>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</si>
  <si>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</si>
  <si>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</si>
  <si>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</si>
  <si>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</si>
  <si>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</si>
  <si>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</si>
  <si>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</si>
  <si>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</si>
  <si>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</si>
  <si>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</si>
  <si>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</si>
  <si>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</si>
  <si>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</si>
  <si>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</si>
  <si>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</si>
  <si>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</si>
  <si>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</si>
  <si>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</si>
  <si>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</si>
  <si>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</si>
  <si>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</si>
  <si>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</si>
  <si>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</si>
  <si>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</si>
  <si>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</si>
  <si>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</si>
  <si>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</si>
  <si>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</si>
  <si>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</si>
  <si>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</si>
  <si>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</si>
  <si>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</si>
  <si>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</si>
  <si>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</si>
  <si>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</si>
  <si>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</si>
  <si>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</si>
  <si>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</si>
  <si>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</si>
  <si>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</si>
  <si>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</si>
  <si>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</si>
  <si>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</si>
  <si>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</si>
  <si>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</si>
  <si>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</si>
  <si>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</si>
  <si>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</si>
  <si>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</si>
  <si>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</si>
  <si>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</si>
  <si>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</si>
  <si>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</si>
  <si>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</si>
  <si>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</si>
  <si>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</si>
  <si>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</si>
  <si>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</si>
  <si>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</si>
  <si>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</si>
  <si>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</si>
  <si>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</si>
  <si>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</si>
  <si>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</si>
  <si>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</si>
  <si>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</si>
  <si>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</si>
  <si>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</si>
  <si>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</si>
  <si>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</si>
  <si>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</si>
  <si>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</si>
  <si>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</si>
  <si>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</si>
  <si>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</si>
  <si>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</si>
  <si>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</si>
  <si>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</si>
  <si>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</si>
  <si>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</si>
  <si>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</si>
  <si>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</si>
  <si>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</si>
  <si>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</si>
  <si>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</si>
  <si>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</si>
  <si>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</si>
  <si>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</si>
  <si>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</si>
  <si>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</si>
  <si>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</si>
  <si>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</si>
  <si>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</si>
  <si>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</si>
  <si>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</si>
  <si>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</si>
  <si>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</si>
  <si>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</si>
  <si>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</si>
  <si>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</si>
  <si>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</si>
  <si>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</si>
  <si>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</si>
  <si>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</si>
  <si>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</si>
  <si>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</si>
  <si>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</si>
  <si>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</si>
  <si>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</si>
  <si>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</si>
  <si>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</si>
  <si>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</si>
  <si>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</si>
  <si>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</si>
  <si>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</si>
  <si>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</si>
  <si>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</si>
  <si>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</si>
  <si>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</si>
  <si>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</si>
  <si>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</si>
  <si>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</si>
  <si>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</si>
  <si>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</si>
  <si>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</si>
  <si>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</si>
  <si>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</si>
  <si>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</si>
  <si>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</si>
  <si>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</si>
  <si>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</si>
  <si>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</si>
  <si>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</si>
  <si>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</si>
  <si>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</si>
  <si>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</si>
  <si>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</si>
  <si>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</si>
  <si>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</si>
  <si>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</si>
  <si>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</si>
  <si>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</si>
  <si>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</si>
  <si>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</si>
  <si>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</si>
  <si>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</si>
  <si>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</si>
  <si>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</si>
  <si>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</si>
  <si>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</si>
  <si>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</si>
  <si>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</si>
  <si>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</si>
  <si>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</si>
  <si>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</si>
  <si>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</si>
  <si>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</si>
  <si>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</si>
  <si>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</si>
  <si>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</si>
  <si>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</si>
  <si>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</si>
  <si>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</si>
  <si>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</si>
  <si>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</si>
  <si>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</si>
  <si>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</si>
  <si>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</si>
  <si>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</si>
  <si>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</si>
  <si>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</si>
  <si>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</si>
  <si>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</si>
  <si>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</si>
  <si>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</si>
  <si>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</si>
  <si>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</si>
  <si>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</si>
  <si>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</si>
  <si>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</si>
  <si>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</si>
  <si>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</si>
  <si>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</si>
  <si>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</si>
  <si>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</si>
  <si>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</si>
  <si>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</si>
  <si>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</si>
  <si>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</si>
  <si>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</si>
  <si>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</si>
  <si>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</si>
  <si>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</si>
  <si>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</si>
  <si>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</si>
  <si>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</si>
  <si>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</si>
  <si>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</si>
  <si>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</si>
  <si>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</si>
  <si>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</si>
  <si>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</si>
  <si>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</si>
  <si>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</si>
  <si>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</si>
  <si>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</si>
  <si>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</si>
  <si>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</si>
  <si>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</si>
  <si>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</si>
  <si>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</si>
  <si>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</si>
  <si>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</si>
  <si>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</si>
  <si>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</si>
  <si>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</si>
  <si>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</si>
  <si>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</si>
  <si>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</si>
  <si>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</si>
  <si>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</si>
  <si>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</si>
  <si>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</si>
  <si>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</si>
  <si>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</si>
  <si>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</si>
  <si>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</si>
  <si>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</si>
  <si>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</si>
  <si>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</si>
  <si>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</si>
  <si>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</si>
  <si>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</si>
  <si>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</si>
  <si>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</si>
  <si>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</si>
  <si>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</si>
  <si>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</si>
  <si>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</si>
  <si>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</si>
  <si>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</si>
  <si>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</si>
  <si>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</si>
  <si>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</si>
  <si>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</si>
  <si>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</si>
  <si>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</si>
  <si>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</si>
  <si>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</si>
  <si>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</si>
  <si>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</si>
  <si>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</si>
  <si>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</si>
  <si>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</si>
  <si>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</si>
  <si>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</si>
  <si>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</si>
  <si>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</si>
  <si>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</si>
  <si>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</si>
  <si>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</si>
  <si>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</si>
  <si>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</si>
  <si>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</si>
  <si>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</si>
  <si>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</si>
  <si>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</si>
  <si>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</si>
  <si>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</si>
  <si>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</si>
  <si>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</si>
  <si>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</si>
  <si>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</si>
  <si>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</si>
  <si>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</si>
  <si>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</si>
  <si>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</si>
  <si>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</si>
  <si>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</si>
  <si>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</si>
  <si>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</si>
  <si>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</si>
  <si>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</si>
  <si>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</si>
  <si>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</si>
  <si>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</si>
  <si>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</si>
  <si>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</si>
  <si>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</si>
  <si>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</si>
  <si>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</si>
  <si>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</si>
  <si>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</si>
  <si>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</si>
  <si>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</si>
  <si>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</si>
  <si>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</si>
  <si>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</si>
  <si>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</si>
  <si>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</si>
  <si>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</si>
  <si>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</si>
  <si>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</si>
  <si>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</si>
  <si>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</si>
  <si>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</si>
  <si>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</si>
  <si>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</si>
  <si>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</si>
  <si>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</si>
  <si>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</si>
  <si>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</si>
  <si>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</si>
  <si>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</si>
  <si>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</si>
  <si>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</si>
  <si>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</si>
  <si>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</si>
  <si>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</si>
  <si>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</si>
  <si>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</si>
  <si>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</si>
  <si>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</si>
  <si>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</si>
  <si>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</si>
  <si>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</si>
  <si>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</si>
  <si>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</si>
  <si>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</si>
  <si>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</si>
  <si>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</si>
  <si>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</si>
  <si>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</si>
  <si>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</si>
  <si>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</si>
  <si>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</si>
  <si>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</si>
  <si>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</si>
  <si>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</si>
  <si>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</si>
  <si>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</si>
  <si>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</si>
  <si>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</si>
  <si>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</si>
  <si>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</si>
  <si>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</si>
  <si>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</si>
  <si>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</si>
  <si>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</si>
  <si>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</si>
  <si>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</si>
  <si>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</si>
  <si>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</si>
  <si>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</si>
  <si>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</si>
  <si>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</si>
  <si>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</si>
  <si>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</si>
  <si>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</si>
  <si>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</si>
  <si>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</si>
  <si>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</si>
  <si>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</si>
  <si>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</si>
  <si>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</si>
  <si>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</si>
  <si>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</si>
  <si>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</si>
  <si>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</si>
  <si>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</si>
  <si>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</si>
  <si>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</si>
  <si>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</si>
  <si>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</si>
  <si>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</si>
  <si>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</si>
  <si>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</si>
  <si>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</si>
  <si>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</si>
  <si>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</si>
  <si>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</si>
  <si>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</si>
  <si>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</si>
  <si>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</si>
  <si>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</si>
  <si>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</si>
  <si>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</si>
  <si>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</si>
  <si>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</si>
  <si>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</si>
  <si>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</si>
  <si>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</si>
  <si>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</si>
  <si>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</si>
  <si>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</si>
  <si>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</si>
  <si>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</si>
  <si>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</si>
  <si>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</si>
  <si>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</si>
  <si>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</si>
  <si>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</si>
  <si>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</si>
  <si>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</si>
  <si>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</si>
  <si>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</si>
  <si>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</si>
  <si>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</si>
  <si>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</si>
  <si>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</si>
  <si>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</si>
  <si>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</si>
  <si>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</si>
  <si>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</si>
  <si>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</si>
  <si>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</si>
  <si>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</si>
  <si>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</si>
  <si>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</si>
  <si>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</si>
  <si>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</si>
  <si>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</si>
  <si>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</si>
  <si>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</si>
  <si>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</si>
  <si>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</si>
  <si>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</si>
  <si>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</si>
  <si>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</si>
  <si>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</si>
  <si>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</si>
  <si>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</si>
  <si>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</si>
  <si>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</si>
  <si>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</si>
  <si>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</si>
  <si>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</si>
  <si>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</si>
  <si>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</si>
  <si>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</si>
  <si>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</si>
  <si>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</si>
  <si>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</si>
  <si>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</si>
  <si>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</si>
  <si>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</si>
  <si>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</si>
  <si>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</si>
  <si>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</si>
  <si>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</si>
  <si>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</si>
  <si>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</si>
  <si>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</si>
  <si>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</si>
  <si>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</si>
  <si>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</si>
  <si>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</si>
  <si>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</si>
  <si>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</si>
  <si>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</si>
  <si>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</si>
  <si>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</si>
  <si>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</si>
  <si>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</si>
  <si>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</si>
  <si>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</si>
  <si>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</si>
  <si>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</si>
  <si>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</si>
  <si>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</si>
  <si>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</si>
  <si>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</si>
  <si>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</si>
  <si>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</si>
  <si>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</si>
  <si>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</si>
  <si>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</si>
  <si>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</si>
  <si>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</si>
  <si>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</si>
  <si>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</si>
  <si>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</si>
  <si>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</si>
  <si>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</si>
  <si>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</si>
  <si>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</si>
  <si>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</si>
  <si>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</si>
  <si>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</si>
  <si>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</si>
  <si>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</si>
  <si>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</si>
  <si>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</si>
  <si>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</si>
  <si>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</si>
  <si>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</si>
  <si>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</si>
  <si>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</si>
  <si>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</si>
  <si>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</si>
  <si>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</si>
  <si>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</si>
  <si>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</si>
  <si>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</si>
  <si>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</si>
  <si>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</si>
  <si>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</si>
  <si>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</si>
  <si>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</si>
  <si>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</si>
  <si>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</si>
  <si>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</si>
  <si>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</si>
  <si>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</si>
  <si>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</si>
  <si>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</si>
  <si>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</si>
  <si>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</si>
  <si>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</si>
  <si>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</si>
  <si>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</si>
  <si>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</si>
  <si>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</si>
  <si>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</si>
  <si>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</si>
  <si>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</si>
  <si>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</si>
  <si>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</si>
  <si>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</si>
  <si>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</si>
  <si>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</si>
  <si>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</si>
  <si>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</si>
  <si>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</si>
  <si>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</si>
  <si>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</si>
  <si>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</si>
  <si>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</si>
  <si>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</si>
  <si>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</si>
  <si>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</si>
  <si>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</si>
  <si>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</si>
  <si>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</si>
  <si>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</si>
  <si>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</si>
  <si>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</si>
  <si>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</si>
  <si>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</si>
  <si>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</si>
  <si>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</si>
  <si>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</si>
  <si>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</si>
  <si>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</si>
  <si>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</si>
  <si>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</si>
  <si>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</si>
  <si>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</si>
  <si>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</si>
  <si>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</si>
  <si>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</si>
  <si>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</si>
  <si>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</si>
  <si>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</si>
  <si>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</si>
  <si>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</si>
  <si>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</si>
  <si>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</si>
  <si>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</si>
  <si>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</si>
  <si>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</si>
  <si>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</si>
  <si>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</si>
  <si>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</si>
  <si>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</si>
  <si>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</si>
  <si>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</si>
  <si>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</si>
  <si>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</si>
  <si>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</si>
  <si>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</si>
  <si>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</si>
  <si>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</si>
  <si>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</si>
  <si>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</si>
  <si>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</si>
  <si>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</si>
  <si>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</si>
  <si>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</si>
  <si>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</si>
  <si>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</si>
  <si>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</si>
  <si>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</si>
  <si>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</si>
  <si>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</si>
  <si>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</si>
  <si>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</si>
  <si>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</si>
  <si>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</si>
  <si>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</si>
  <si>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</si>
  <si>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</si>
  <si>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</si>
  <si>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</si>
  <si>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</si>
  <si>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</si>
  <si>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</si>
  <si>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</si>
  <si>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</si>
  <si>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</si>
  <si>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</si>
  <si>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</si>
  <si>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</si>
  <si>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</si>
  <si>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</si>
  <si>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</si>
  <si>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</si>
  <si>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</si>
  <si>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</si>
  <si>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</si>
  <si>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</si>
  <si>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</si>
  <si>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</si>
  <si>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</si>
  <si>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</si>
  <si>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</si>
  <si>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</si>
  <si>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</si>
  <si>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</si>
  <si>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</si>
  <si>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</si>
  <si>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</si>
  <si>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</si>
  <si>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</si>
  <si>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</si>
  <si>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</si>
  <si>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</si>
  <si>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</si>
  <si>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</si>
  <si>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</si>
  <si>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</si>
  <si>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</si>
  <si>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</si>
  <si>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</si>
  <si>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</si>
  <si>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</si>
  <si>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</si>
  <si>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</si>
  <si>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</si>
  <si>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</si>
  <si>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</si>
  <si>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</si>
  <si>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</si>
  <si>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</si>
  <si>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</si>
  <si>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</si>
  <si>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</si>
  <si>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</si>
  <si>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</si>
  <si>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</si>
  <si>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</si>
  <si>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</si>
  <si>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</si>
  <si>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</si>
  <si>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</si>
  <si>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</si>
  <si>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</si>
  <si>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</si>
  <si>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</si>
  <si>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</si>
  <si>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</si>
  <si>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</si>
  <si>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</si>
  <si>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</si>
  <si>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</si>
  <si>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</si>
  <si>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</si>
  <si>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</si>
  <si>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</si>
  <si>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</si>
  <si>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</si>
  <si>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</si>
  <si>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</si>
  <si>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</si>
  <si>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</si>
  <si>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</si>
  <si>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</si>
  <si>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</si>
  <si>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</si>
  <si>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</si>
  <si>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</si>
  <si>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</si>
  <si>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</si>
  <si>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</si>
  <si>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</si>
  <si>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</si>
  <si>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</si>
  <si>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</si>
  <si>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</si>
  <si>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</si>
  <si>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</si>
  <si>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</si>
  <si>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</si>
  <si>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</si>
  <si>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</si>
  <si>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</si>
  <si>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</si>
  <si>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</si>
  <si>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</si>
  <si>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</si>
  <si>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</si>
  <si>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</si>
  <si>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</si>
  <si>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</si>
  <si>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</si>
  <si>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</si>
  <si>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</si>
  <si>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</si>
  <si>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</si>
  <si>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</si>
  <si>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</si>
  <si>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</si>
  <si>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</si>
  <si>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</si>
  <si>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</si>
  <si>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</si>
  <si>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</si>
  <si>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</si>
  <si>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</si>
  <si>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</si>
  <si>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</si>
  <si>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</si>
  <si>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</si>
  <si>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</si>
  <si>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</si>
  <si>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</si>
  <si>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</si>
  <si>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</si>
  <si>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</si>
  <si>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</si>
  <si>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</si>
  <si>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</si>
  <si>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</si>
  <si>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</si>
  <si>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</si>
  <si>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</si>
  <si>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</si>
  <si>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</si>
  <si>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</si>
  <si>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</si>
  <si>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</si>
  <si>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</si>
  <si>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</si>
  <si>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</si>
  <si>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</si>
  <si>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</si>
  <si>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</si>
  <si>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</si>
  <si>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</si>
  <si>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</si>
  <si>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</si>
  <si>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</si>
  <si>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</si>
  <si>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</si>
  <si>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</si>
  <si>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</si>
  <si>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</si>
  <si>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</si>
  <si>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</si>
  <si>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</si>
  <si>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</si>
  <si>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</si>
  <si>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</si>
  <si>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</si>
  <si>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</si>
  <si>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</si>
  <si>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</si>
  <si>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</si>
  <si>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</si>
  <si>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</si>
  <si>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</si>
  <si>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</si>
  <si>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</si>
  <si>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</si>
  <si>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</si>
  <si>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</si>
  <si>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</si>
  <si>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</si>
  <si>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</si>
  <si>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</si>
  <si>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</si>
  <si>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</si>
  <si>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</si>
  <si>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</si>
  <si>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</si>
  <si>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</si>
  <si>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</si>
  <si>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</si>
  <si>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</si>
  <si>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</si>
  <si>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</si>
  <si>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</si>
  <si>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</si>
  <si>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</si>
  <si>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</si>
  <si>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</si>
  <si>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</si>
  <si>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</si>
  <si>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</si>
  <si>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</si>
  <si>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</si>
  <si>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</si>
  <si>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</si>
  <si>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</si>
  <si>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</si>
  <si>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</si>
  <si>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</si>
  <si>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</si>
  <si>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</si>
  <si>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</si>
  <si>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</si>
  <si>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</si>
  <si>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</si>
  <si>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</si>
  <si>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</si>
  <si>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</si>
  <si>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</si>
  <si>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</si>
  <si>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</si>
  <si>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</si>
  <si>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</si>
  <si>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</si>
  <si>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</si>
  <si>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</si>
  <si>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</si>
  <si>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</si>
  <si>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</si>
  <si>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</si>
  <si>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</si>
  <si>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</si>
  <si>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</si>
  <si>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</si>
  <si>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</si>
  <si>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</si>
  <si>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</si>
  <si>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</si>
  <si>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</si>
  <si>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</si>
  <si>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</si>
  <si>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</si>
  <si>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</si>
  <si>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</si>
  <si>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</si>
  <si>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</si>
  <si>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</si>
  <si>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</si>
  <si>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</si>
  <si>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</si>
  <si>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</si>
  <si>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</si>
  <si>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</si>
  <si>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</si>
  <si>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</si>
  <si>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</si>
  <si>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</si>
  <si>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</si>
  <si>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</si>
  <si>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</si>
  <si>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</si>
  <si>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</si>
  <si>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</si>
  <si>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</si>
  <si>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</si>
  <si>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</si>
  <si>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</si>
  <si>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</si>
  <si>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</si>
  <si>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</si>
  <si>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</si>
  <si>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</si>
  <si>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</si>
  <si>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</si>
  <si>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</si>
  <si>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</si>
  <si>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</si>
  <si>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</si>
  <si>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</si>
  <si>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</si>
  <si>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</si>
  <si>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</si>
  <si>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</si>
  <si>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</si>
  <si>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</si>
  <si>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</si>
  <si>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</si>
  <si>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</si>
  <si>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</si>
  <si>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</si>
  <si>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</si>
  <si>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</si>
  <si>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</si>
  <si>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</si>
  <si>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</si>
  <si>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</si>
  <si>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</si>
  <si>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</si>
  <si>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</si>
  <si>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</si>
  <si>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</si>
  <si>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</si>
  <si>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</si>
  <si>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</si>
  <si>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</si>
  <si>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</si>
  <si>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</si>
  <si>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</si>
  <si>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</si>
  <si>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</si>
  <si>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</si>
  <si>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</si>
  <si>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</si>
  <si>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</si>
  <si>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</si>
  <si>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</si>
  <si>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</si>
  <si>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</si>
  <si>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</si>
  <si>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</si>
  <si>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</si>
  <si>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</si>
  <si>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</si>
  <si>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</si>
  <si>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</si>
  <si>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</si>
  <si>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</si>
  <si>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</si>
  <si>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</si>
  <si>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</si>
  <si>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</si>
  <si>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</si>
  <si>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</si>
  <si>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</si>
  <si>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</si>
  <si>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</si>
  <si>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</si>
  <si>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</si>
  <si>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</si>
  <si>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</si>
  <si>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</si>
  <si>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</si>
  <si>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</si>
  <si>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</si>
  <si>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</si>
  <si>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</si>
  <si>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</si>
  <si>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</si>
  <si>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</si>
  <si>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</si>
  <si>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</si>
  <si>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</si>
  <si>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</si>
  <si>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</si>
  <si>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</si>
  <si>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</si>
  <si>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</si>
  <si>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</si>
  <si>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</si>
  <si>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</si>
  <si>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</si>
  <si>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</si>
  <si>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</si>
  <si>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</si>
  <si>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</si>
  <si>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</si>
  <si>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</si>
  <si>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</si>
  <si>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</si>
  <si>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</si>
  <si>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</si>
  <si>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</si>
  <si>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</si>
  <si>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</si>
  <si>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</si>
  <si>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</si>
  <si>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</si>
  <si>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</si>
  <si>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</si>
  <si>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</si>
  <si>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</si>
  <si>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</si>
  <si>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</si>
  <si>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</si>
  <si>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</si>
  <si>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</si>
  <si>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</si>
  <si>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</si>
  <si>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</si>
  <si>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</si>
  <si>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</si>
  <si>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</si>
  <si>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</si>
  <si>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</si>
  <si>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</si>
  <si>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</si>
  <si>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</si>
  <si>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</si>
  <si>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</si>
  <si>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</si>
  <si>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</si>
  <si>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</si>
  <si>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</si>
  <si>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</si>
  <si>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</si>
  <si>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</si>
  <si>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</si>
  <si>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</si>
  <si>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</si>
  <si>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</si>
  <si>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</si>
  <si>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</si>
  <si>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</si>
  <si>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</si>
  <si>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</si>
  <si>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</si>
  <si>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</si>
  <si>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</si>
  <si>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</si>
  <si>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</si>
  <si>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</si>
  <si>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</si>
  <si>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</si>
  <si>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</si>
  <si>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</si>
  <si>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</si>
  <si>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</si>
  <si>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</si>
  <si>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</si>
  <si>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</si>
  <si>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</si>
  <si>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</si>
  <si>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</si>
  <si>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</si>
  <si>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</si>
  <si>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</si>
  <si>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</si>
  <si>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</si>
  <si>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</si>
  <si>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</si>
  <si>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</si>
  <si>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</si>
  <si>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</si>
  <si>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</si>
  <si>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</si>
  <si>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</si>
  <si>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</si>
  <si>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</si>
  <si>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</si>
  <si>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</si>
  <si>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</si>
  <si>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</si>
  <si>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</si>
  <si>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</si>
  <si>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</si>
  <si>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</si>
  <si>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</si>
  <si>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</si>
  <si>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</si>
  <si>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</si>
  <si>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</si>
  <si>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</si>
  <si>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</si>
  <si>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</si>
  <si>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</si>
  <si>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</si>
  <si>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</si>
  <si>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</si>
  <si>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</si>
  <si>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</si>
  <si>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</si>
  <si>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</si>
  <si>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</si>
  <si>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</si>
  <si>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</si>
  <si>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</si>
  <si>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</si>
  <si>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</si>
  <si>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</si>
  <si>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</si>
  <si>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</si>
  <si>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</si>
  <si>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</si>
  <si>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</si>
  <si>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</si>
  <si>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</si>
  <si>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</si>
  <si>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</si>
  <si>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</si>
  <si>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</si>
  <si>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</si>
  <si>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</si>
  <si>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</si>
  <si>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</si>
  <si>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</si>
  <si>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</si>
  <si>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</si>
  <si>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</si>
  <si>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</si>
  <si>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</si>
  <si>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</si>
  <si>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</si>
  <si>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</si>
  <si>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</si>
  <si>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</si>
  <si>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</si>
  <si>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</si>
  <si>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</si>
  <si>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</si>
  <si>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</si>
  <si>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</si>
  <si>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</si>
  <si>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</si>
  <si>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</si>
  <si>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</si>
  <si>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</si>
  <si>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</si>
  <si>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</si>
  <si>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</si>
  <si>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</si>
  <si>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</si>
  <si>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</si>
  <si>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</si>
  <si>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</si>
  <si>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</si>
  <si>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</si>
  <si>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</si>
  <si>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</si>
  <si>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</si>
  <si>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</si>
  <si>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</si>
  <si>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</si>
  <si>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</si>
  <si>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</si>
  <si>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</si>
  <si>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</si>
  <si>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</si>
  <si>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</si>
  <si>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</si>
  <si>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</si>
  <si>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</si>
  <si>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</si>
  <si>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</si>
  <si>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</si>
  <si>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</si>
  <si>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</si>
  <si>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</si>
  <si>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</si>
  <si>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</si>
  <si>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</si>
  <si>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</si>
  <si>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</si>
  <si>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</si>
  <si>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</si>
  <si>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</si>
  <si>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</si>
  <si>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</si>
  <si>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</si>
  <si>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</si>
  <si>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</si>
  <si>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</si>
  <si>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</si>
  <si>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</si>
  <si>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</si>
  <si>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</si>
  <si>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</si>
  <si>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</si>
  <si>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</si>
  <si>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</si>
  <si>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</si>
  <si>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</si>
  <si>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</si>
  <si>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</si>
  <si>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</si>
  <si>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</si>
  <si>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</si>
  <si>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</si>
  <si>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</si>
  <si>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</si>
  <si>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</si>
  <si>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</si>
  <si>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</si>
  <si>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</si>
  <si>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</si>
  <si>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</si>
  <si>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</si>
  <si>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</si>
  <si>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</si>
  <si>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</si>
  <si>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</si>
  <si>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</si>
  <si>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</si>
  <si>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</si>
  <si>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</si>
  <si>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</si>
  <si>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</si>
  <si>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</si>
  <si>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</si>
  <si>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</si>
  <si>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</si>
  <si>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</si>
  <si>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</si>
  <si>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</si>
  <si>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</si>
  <si>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</si>
  <si>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</si>
  <si>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</si>
  <si>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</si>
  <si>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</si>
  <si>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</si>
  <si>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</si>
  <si>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</si>
  <si>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</si>
  <si>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</si>
  <si>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</si>
  <si>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</si>
  <si>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</si>
  <si>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</si>
  <si>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</si>
  <si>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</si>
  <si>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</si>
  <si>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</si>
  <si>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</si>
  <si>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</si>
  <si>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</si>
  <si>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</si>
  <si>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</si>
  <si>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</si>
  <si>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</si>
  <si>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</si>
  <si>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</si>
  <si>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</si>
  <si>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</si>
  <si>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</si>
  <si>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</si>
  <si>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</si>
  <si>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</si>
  <si>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</si>
  <si>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</si>
  <si>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</si>
  <si>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</si>
  <si>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</si>
  <si>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</si>
  <si>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</si>
  <si>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</si>
  <si>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</si>
  <si>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</si>
  <si>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</si>
  <si>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</si>
  <si>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</si>
  <si>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</si>
  <si>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</si>
  <si>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</si>
  <si>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</si>
  <si>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</si>
  <si>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</si>
  <si>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</si>
  <si>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</si>
  <si>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</si>
  <si>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</si>
  <si>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</si>
  <si>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</si>
  <si>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</si>
  <si>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</si>
  <si>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</si>
  <si>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</si>
  <si>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</si>
  <si>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</si>
  <si>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</si>
  <si>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</si>
  <si>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</si>
  <si>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</si>
  <si>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</si>
  <si>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</si>
  <si>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</si>
  <si>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</si>
  <si>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</si>
  <si>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</si>
  <si>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</si>
  <si>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</si>
  <si>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</si>
  <si>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</si>
  <si>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</si>
  <si>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</si>
  <si>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</si>
  <si>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</si>
  <si>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</si>
  <si>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</si>
  <si>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</si>
  <si>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</si>
  <si>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</si>
  <si>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</si>
  <si>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</si>
  <si>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</si>
  <si>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</si>
  <si>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</si>
  <si>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</si>
  <si>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</si>
  <si>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</si>
  <si>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</si>
  <si>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</si>
  <si>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</si>
  <si>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</si>
  <si>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</si>
  <si>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</si>
  <si>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</si>
  <si>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</si>
  <si>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</si>
  <si>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</si>
  <si>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</si>
  <si>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</si>
  <si>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</si>
  <si>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</si>
  <si>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</si>
  <si>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</si>
  <si>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</si>
  <si>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</si>
  <si>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</si>
  <si>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</si>
  <si>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</si>
  <si>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</si>
  <si>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</si>
  <si>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</si>
  <si>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</si>
  <si>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</si>
  <si>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</si>
  <si>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</si>
  <si>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</si>
  <si>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</si>
  <si>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</si>
  <si>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</si>
  <si>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</si>
  <si>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</si>
  <si>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</si>
  <si>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</si>
  <si>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</si>
  <si>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</si>
  <si>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</si>
  <si>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</si>
  <si>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</si>
  <si>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</si>
  <si>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</si>
  <si>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</si>
  <si>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</si>
  <si>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</si>
  <si>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</si>
  <si>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</si>
  <si>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</si>
  <si>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</si>
  <si>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</si>
  <si>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</si>
  <si>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</si>
  <si>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</si>
  <si>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</si>
  <si>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</si>
  <si>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</si>
  <si>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</si>
  <si>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</si>
  <si>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</si>
  <si>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</si>
  <si>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</si>
  <si>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</si>
  <si>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</si>
  <si>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</si>
  <si>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</si>
  <si>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</si>
  <si>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</si>
  <si>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</si>
  <si>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</si>
  <si>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</si>
  <si>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</si>
  <si>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</si>
  <si>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</si>
  <si>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</si>
  <si>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</si>
  <si>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</si>
  <si>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</si>
  <si>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</si>
  <si>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</si>
  <si>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</si>
  <si>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</si>
  <si>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</si>
  <si>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</si>
  <si>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</si>
  <si>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</si>
  <si>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</si>
  <si>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</si>
  <si>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</si>
  <si>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</si>
  <si>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</si>
  <si>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</si>
  <si>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</si>
  <si>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</si>
  <si>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</si>
  <si>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</si>
  <si>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</si>
  <si>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</si>
  <si>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</si>
  <si>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</si>
  <si>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</si>
  <si>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</si>
  <si>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</si>
  <si>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</si>
  <si>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</si>
  <si>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</si>
  <si>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</si>
  <si>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</si>
  <si>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</si>
  <si>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</si>
  <si>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</si>
  <si>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</si>
  <si>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</si>
  <si>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</si>
  <si>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</si>
  <si>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</si>
  <si>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</si>
  <si>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</si>
  <si>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</si>
  <si>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</si>
  <si>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</si>
  <si>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</si>
  <si>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</si>
  <si>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</si>
  <si>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</si>
  <si>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</si>
  <si>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</si>
  <si>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</si>
  <si>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</si>
  <si>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</si>
  <si>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</si>
  <si>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</si>
  <si>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</si>
  <si>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</si>
  <si>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</si>
  <si>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</si>
  <si>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</si>
  <si>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</si>
  <si>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</si>
  <si>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</si>
  <si>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</si>
  <si>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</si>
  <si>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</si>
  <si>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</si>
  <si>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</si>
  <si>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</si>
  <si>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</si>
  <si>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</si>
  <si>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</si>
  <si>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</si>
  <si>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</si>
  <si>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</si>
  <si>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</si>
  <si>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</si>
  <si>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</si>
  <si>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</si>
  <si>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</si>
  <si>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</si>
  <si>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</si>
  <si>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</si>
  <si>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</si>
  <si>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</si>
  <si>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</si>
  <si>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</si>
  <si>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</si>
  <si>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</si>
  <si>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</si>
  <si>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</si>
  <si>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</si>
  <si>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</si>
  <si>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</si>
  <si>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</si>
  <si>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</si>
  <si>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</si>
  <si>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</si>
  <si>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</si>
  <si>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</si>
  <si>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</si>
  <si>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</si>
  <si>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</si>
  <si>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</si>
  <si>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</si>
  <si>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</si>
  <si>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</si>
  <si>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</si>
  <si>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</si>
  <si>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</si>
  <si>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</si>
  <si>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</si>
  <si>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</si>
  <si>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</si>
  <si>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</si>
  <si>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</si>
  <si>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</si>
  <si>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</si>
  <si>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</si>
  <si>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</si>
  <si>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</si>
  <si>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</si>
  <si>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</si>
  <si>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</si>
  <si>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</si>
  <si>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</si>
  <si>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</si>
  <si>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</si>
  <si>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</si>
  <si>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</si>
  <si>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</si>
  <si>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</si>
  <si>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</si>
  <si>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</si>
  <si>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</si>
  <si>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</si>
  <si>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</si>
  <si>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</si>
  <si>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</si>
  <si>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</si>
  <si>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</si>
  <si>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</si>
  <si>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</si>
  <si>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</si>
  <si>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</si>
  <si>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</si>
  <si>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</si>
  <si>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</si>
  <si>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</si>
  <si>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</si>
  <si>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</si>
  <si>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</si>
  <si>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</si>
  <si>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</si>
  <si>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</si>
  <si>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</si>
  <si>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</si>
  <si>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</si>
  <si>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</si>
  <si>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</si>
  <si>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</si>
  <si>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</si>
  <si>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</si>
  <si>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</si>
  <si>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</si>
  <si>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</si>
  <si>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</si>
  <si>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</si>
  <si>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</si>
  <si>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</si>
  <si>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</si>
  <si>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</si>
  <si>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</si>
  <si>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</si>
  <si>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</si>
  <si>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</si>
  <si>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</si>
  <si>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</si>
  <si>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</si>
  <si>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</si>
  <si>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</si>
  <si>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</si>
  <si>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</si>
  <si>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</si>
  <si>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</si>
  <si>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</si>
  <si>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</si>
  <si>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</si>
  <si>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</si>
  <si>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</si>
  <si>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</si>
  <si>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</si>
  <si>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</si>
  <si>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</si>
  <si>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</si>
  <si>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</si>
  <si>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</si>
  <si>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</si>
  <si>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</si>
  <si>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</si>
  <si>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</si>
  <si>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</si>
  <si>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</si>
  <si>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</si>
  <si>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</si>
  <si>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</si>
  <si>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</si>
  <si>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</si>
  <si>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</si>
  <si>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</si>
  <si>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</si>
  <si>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</si>
  <si>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</si>
  <si>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</si>
  <si>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</si>
  <si>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</si>
  <si>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</si>
  <si>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</si>
  <si>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</si>
  <si>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</si>
  <si>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</si>
  <si>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</si>
  <si>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</si>
  <si>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</si>
  <si>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</si>
  <si>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</si>
  <si>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</si>
  <si>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</si>
  <si>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</si>
  <si>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</si>
  <si>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</si>
  <si>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</si>
  <si>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</si>
  <si>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</si>
  <si>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</si>
  <si>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</si>
  <si>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</si>
  <si>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</si>
  <si>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</si>
  <si>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</si>
  <si>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</si>
  <si>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</si>
  <si>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</si>
  <si>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</si>
  <si>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</si>
  <si>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</si>
  <si>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</si>
  <si>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</si>
  <si>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</si>
  <si>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</si>
  <si>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</si>
  <si>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</si>
  <si>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</si>
  <si>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</si>
  <si>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</si>
  <si>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</si>
  <si>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</si>
  <si>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</si>
  <si>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</si>
  <si>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</si>
  <si>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</si>
  <si>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</si>
  <si>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</si>
  <si>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</si>
  <si>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</si>
  <si>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</si>
  <si>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</si>
  <si>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</si>
  <si>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</si>
  <si>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</si>
  <si>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</si>
  <si>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</si>
  <si>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</si>
  <si>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</si>
  <si>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</si>
  <si>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</si>
  <si>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</si>
  <si>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</si>
  <si>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</si>
  <si>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</si>
  <si>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</si>
  <si>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</si>
  <si>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</si>
  <si>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</si>
  <si>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</si>
  <si>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</si>
  <si>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</si>
  <si>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</si>
  <si>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</si>
  <si>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</si>
  <si>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</si>
  <si>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</si>
  <si>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</si>
  <si>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</si>
  <si>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</si>
  <si>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</si>
  <si>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</si>
  <si>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</si>
  <si>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</si>
  <si>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</si>
  <si>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</si>
  <si>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</si>
  <si>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</si>
  <si>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</si>
  <si>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</si>
  <si>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</si>
  <si>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</si>
  <si>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</si>
  <si>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</si>
  <si>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</si>
  <si>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</si>
  <si>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</si>
  <si>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</si>
  <si>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</si>
  <si>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</si>
  <si>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</si>
  <si>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</si>
  <si>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</si>
  <si>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</si>
  <si>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</si>
  <si>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</si>
  <si>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</si>
  <si>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</si>
  <si>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</si>
  <si>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</si>
  <si>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</si>
  <si>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</si>
  <si>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</si>
  <si>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</si>
  <si>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</si>
  <si>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</si>
  <si>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</si>
  <si>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</si>
  <si>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</si>
  <si>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</si>
  <si>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</si>
  <si>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</si>
  <si>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</si>
  <si>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</si>
  <si>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</si>
  <si>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</si>
  <si>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</si>
  <si>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</si>
  <si>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</si>
  <si>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</si>
  <si>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</si>
  <si>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</si>
  <si>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</si>
  <si>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</si>
  <si>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</si>
  <si>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</si>
  <si>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</si>
  <si>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</si>
  <si>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</si>
  <si>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</si>
  <si>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</si>
  <si>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</si>
  <si>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</si>
  <si>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</si>
  <si>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</si>
  <si>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</si>
  <si>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</si>
  <si>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</si>
  <si>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</si>
  <si>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</si>
  <si>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</si>
  <si>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</si>
  <si>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</si>
  <si>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</si>
  <si>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</si>
  <si>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</si>
  <si>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</si>
  <si>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</si>
  <si>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</si>
  <si>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</si>
  <si>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</si>
  <si>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</si>
  <si>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</si>
  <si>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</si>
  <si>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</si>
  <si>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</si>
  <si>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</si>
  <si>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</si>
  <si>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</si>
  <si>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</si>
  <si>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</si>
  <si>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</si>
  <si>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</si>
  <si>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</si>
  <si>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</si>
  <si>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</si>
  <si>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</si>
  <si>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</si>
  <si>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</si>
  <si>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</si>
  <si>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</si>
  <si>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</si>
  <si>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</si>
  <si>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</si>
  <si>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</si>
  <si>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</si>
  <si>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</si>
  <si>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</si>
  <si>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</si>
  <si>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</si>
  <si>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</si>
  <si>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</si>
  <si>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</si>
  <si>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</si>
  <si>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</si>
  <si>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</si>
  <si>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</si>
  <si>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</si>
  <si>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</si>
  <si>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</si>
  <si>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</si>
  <si>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</si>
  <si>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</si>
  <si>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</si>
  <si>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</si>
  <si>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</si>
  <si>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</si>
  <si>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</si>
  <si>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</si>
  <si>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</si>
  <si>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</si>
  <si>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</si>
  <si>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</si>
  <si>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</si>
  <si>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</si>
  <si>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</si>
  <si>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</si>
  <si>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</si>
  <si>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</si>
  <si>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</si>
  <si>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</si>
  <si>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</si>
  <si>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</si>
  <si>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</si>
  <si>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</si>
  <si>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</si>
  <si>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</si>
  <si>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</si>
  <si>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</si>
  <si>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</si>
  <si>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</si>
  <si>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</si>
  <si>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</si>
  <si>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</si>
  <si>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</si>
  <si>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</si>
  <si>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</si>
  <si>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</si>
  <si>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</si>
  <si>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</si>
  <si>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</si>
  <si>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</si>
  <si>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</si>
  <si>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</si>
  <si>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</si>
  <si>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</si>
  <si>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</si>
  <si>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</si>
  <si>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</si>
  <si>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</si>
  <si>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</si>
  <si>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</si>
  <si>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</si>
  <si>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</si>
  <si>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</si>
  <si>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</si>
  <si>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</si>
  <si>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</si>
  <si>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</si>
  <si>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</si>
  <si>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</si>
  <si>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</si>
  <si>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</si>
  <si>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</si>
  <si>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</si>
  <si>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</si>
  <si>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</si>
  <si>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</si>
  <si>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</si>
  <si>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</si>
  <si>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</si>
  <si>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</si>
  <si>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</si>
  <si>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</si>
  <si>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</si>
  <si>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</si>
  <si>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</si>
  <si>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</si>
  <si>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</si>
  <si>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</si>
  <si>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</si>
  <si>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</si>
  <si>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</si>
  <si>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</si>
  <si>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</si>
  <si>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</si>
  <si>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</si>
  <si>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</si>
  <si>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</si>
  <si>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</si>
  <si>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</si>
  <si>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</si>
  <si>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</si>
  <si>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</si>
  <si>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</si>
  <si>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</si>
  <si>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</si>
  <si>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</si>
  <si>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</si>
  <si>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</si>
  <si>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</si>
  <si>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</si>
  <si>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</si>
  <si>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</si>
  <si>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</si>
  <si>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</si>
  <si>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</si>
  <si>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</si>
  <si>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</si>
  <si>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</si>
  <si>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</si>
  <si>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</si>
  <si>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</si>
  <si>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</si>
  <si>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</si>
  <si>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</si>
  <si>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</si>
  <si>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</si>
  <si>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</si>
  <si>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</si>
  <si>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</si>
  <si>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</si>
  <si>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</si>
  <si>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</si>
  <si>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</si>
  <si>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</si>
  <si>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</si>
  <si>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</si>
  <si>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</si>
  <si>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</si>
  <si>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</si>
  <si>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</si>
  <si>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</si>
  <si>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</si>
  <si>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</si>
  <si>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</si>
  <si>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</si>
  <si>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</si>
  <si>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</si>
  <si>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</si>
  <si>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</si>
  <si>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</si>
  <si>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</si>
  <si>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</si>
  <si>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</si>
  <si>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</si>
  <si>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</si>
  <si>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</si>
  <si>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</si>
  <si>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</si>
  <si>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</si>
  <si>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</si>
  <si>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</si>
  <si>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</si>
  <si>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</si>
  <si>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</si>
  <si>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</si>
  <si>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</si>
  <si>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</si>
  <si>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</si>
  <si>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</si>
  <si>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</si>
  <si>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</si>
  <si>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</si>
  <si>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</si>
  <si>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</si>
  <si>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</si>
  <si>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</si>
  <si>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</si>
  <si>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</si>
  <si>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</si>
  <si>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</si>
  <si>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</si>
  <si>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</si>
  <si>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</si>
  <si>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</si>
  <si>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</si>
  <si>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</si>
  <si>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</si>
  <si>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</si>
  <si>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</si>
  <si>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</si>
  <si>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</si>
  <si>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</si>
  <si>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</si>
  <si>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</si>
  <si>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</si>
  <si>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</si>
  <si>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</si>
  <si>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</si>
  <si>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</si>
  <si>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</si>
  <si>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</si>
  <si>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</si>
  <si>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</si>
  <si>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</si>
  <si>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</si>
  <si>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</si>
  <si>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</si>
  <si>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</si>
  <si>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</si>
  <si>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</si>
  <si>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</si>
  <si>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</si>
  <si>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</si>
  <si>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</si>
  <si>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</si>
  <si>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</si>
  <si>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</si>
  <si>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</si>
  <si>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</si>
  <si>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</si>
  <si>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</si>
  <si>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</si>
  <si>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</si>
  <si>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</si>
  <si>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</si>
  <si>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</si>
  <si>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</si>
  <si>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</si>
  <si>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</si>
  <si>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</si>
  <si>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</si>
  <si>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</si>
  <si>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</si>
  <si>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</si>
  <si>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</si>
  <si>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</si>
  <si>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</si>
  <si>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</si>
  <si>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</si>
  <si>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</si>
  <si>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</si>
  <si>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</si>
  <si>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</si>
  <si>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</si>
  <si>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</si>
  <si>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</si>
  <si>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</si>
  <si>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</si>
  <si>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</si>
  <si>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</si>
  <si>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</si>
  <si>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</si>
  <si>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</si>
  <si>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</si>
  <si>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</si>
  <si>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</si>
  <si>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</si>
  <si>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</si>
  <si>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</si>
  <si>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</si>
  <si>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</si>
  <si>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</si>
  <si>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</si>
  <si>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</si>
  <si>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</si>
  <si>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</si>
  <si>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</si>
  <si>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</si>
  <si>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</si>
  <si>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</si>
  <si>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</si>
  <si>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</si>
  <si>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</si>
  <si>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</si>
  <si>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</si>
  <si>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</si>
  <si>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</si>
  <si>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</si>
  <si>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</si>
  <si>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</si>
  <si>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</si>
  <si>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</si>
  <si>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</si>
  <si>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</si>
  <si>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</si>
  <si>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</si>
  <si>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</si>
  <si>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</si>
  <si>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</si>
  <si>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</si>
  <si>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</si>
  <si>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</si>
  <si>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</si>
  <si>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</si>
  <si>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</si>
  <si>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</si>
  <si>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</si>
  <si>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</si>
  <si>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</si>
  <si>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</si>
  <si>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</si>
  <si>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</si>
  <si>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</si>
  <si>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</si>
  <si>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</si>
  <si>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</si>
  <si>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</si>
  <si>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</si>
  <si>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</si>
  <si>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</si>
  <si>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</si>
  <si>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</si>
  <si>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</si>
  <si>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</si>
  <si>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</si>
  <si>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</si>
  <si>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</si>
  <si>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</si>
  <si>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</si>
  <si>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</si>
  <si>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</si>
  <si>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</si>
  <si>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</si>
  <si>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</si>
  <si>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</si>
  <si>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</si>
  <si>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</si>
  <si>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</si>
  <si>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</si>
  <si>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</si>
  <si>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</si>
  <si>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</si>
  <si>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</si>
  <si>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</si>
  <si>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</si>
  <si>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</si>
  <si>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</si>
  <si>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</si>
  <si>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</si>
  <si>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</si>
  <si>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</si>
  <si>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</si>
  <si>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</si>
  <si>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</si>
  <si>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</si>
  <si>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</si>
  <si>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</si>
  <si>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</si>
  <si>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</si>
  <si>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</si>
  <si>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</si>
  <si>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</si>
  <si>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</si>
  <si>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</si>
  <si>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</si>
  <si>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</si>
  <si>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</si>
  <si>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</si>
  <si>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</si>
  <si>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</si>
  <si>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</si>
  <si>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</si>
  <si>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</si>
  <si>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</si>
  <si>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</si>
  <si>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</si>
  <si>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</si>
  <si>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</si>
  <si>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</si>
  <si>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</si>
  <si>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</si>
  <si>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</si>
  <si>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</si>
  <si>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</si>
  <si>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</si>
  <si>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</si>
  <si>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</si>
  <si>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</si>
  <si>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</si>
  <si>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</si>
  <si>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</si>
  <si>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</si>
  <si>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</si>
  <si>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</si>
  <si>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</si>
  <si>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</si>
  <si>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</si>
  <si>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</si>
  <si>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</si>
  <si>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</si>
  <si>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</si>
  <si>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</si>
  <si>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</si>
  <si>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</si>
  <si>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</si>
  <si>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</si>
  <si>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</si>
  <si>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</si>
  <si>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</si>
  <si>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</si>
  <si>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</si>
  <si>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</si>
  <si>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</si>
  <si>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</si>
  <si>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</si>
  <si>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</si>
  <si>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</si>
  <si>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</si>
  <si>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</si>
  <si>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</si>
  <si>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</si>
  <si>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</si>
  <si>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</si>
  <si>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</si>
  <si>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</si>
  <si>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</si>
  <si>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</si>
  <si>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</si>
  <si>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</si>
  <si>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</si>
  <si>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</si>
  <si>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</si>
  <si>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</si>
  <si>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</si>
  <si>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</si>
  <si>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</si>
  <si>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</si>
  <si>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</si>
  <si>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</si>
  <si>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</si>
  <si>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</si>
  <si>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</si>
  <si>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</si>
  <si>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</si>
  <si>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</si>
  <si>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</si>
  <si>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</si>
  <si>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</si>
  <si>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</si>
  <si>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</si>
  <si>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</si>
  <si>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</si>
  <si>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</si>
  <si>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</si>
  <si>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</si>
  <si>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</si>
  <si>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</si>
  <si>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</si>
  <si>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</si>
  <si>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</si>
  <si>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</si>
  <si>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</si>
  <si>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</si>
  <si>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</si>
  <si>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</si>
  <si>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</si>
  <si>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</si>
  <si>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</si>
  <si>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</si>
  <si>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</si>
  <si>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</si>
  <si>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</si>
  <si>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</si>
  <si>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</si>
  <si>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</si>
  <si>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</si>
  <si>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</si>
  <si>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</si>
  <si>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</si>
  <si>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</si>
  <si>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</si>
  <si>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</si>
  <si>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</si>
  <si>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</si>
  <si>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</si>
  <si>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</si>
  <si>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</si>
  <si>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</si>
  <si>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</si>
  <si>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</si>
  <si>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</si>
  <si>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</si>
  <si>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</si>
  <si>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</si>
  <si>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</si>
  <si>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</si>
  <si>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</si>
  <si>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</si>
  <si>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</si>
  <si>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</si>
  <si>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</si>
  <si>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</si>
  <si>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</si>
  <si>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</si>
  <si>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</si>
  <si>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</si>
  <si>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</si>
  <si>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</si>
  <si>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</si>
  <si>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</si>
  <si>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</si>
  <si>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</si>
  <si>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</si>
  <si>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</si>
  <si>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</si>
  <si>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</si>
  <si>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</si>
  <si>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</si>
  <si>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</si>
  <si>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</si>
  <si>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</si>
  <si>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</si>
  <si>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</si>
  <si>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</si>
  <si>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</si>
  <si>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</si>
  <si>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</si>
  <si>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</si>
  <si>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</si>
  <si>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</si>
  <si>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</si>
  <si>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</si>
  <si>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</si>
  <si>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</si>
  <si>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</si>
  <si>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</si>
  <si>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</si>
  <si>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</si>
  <si>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</si>
  <si>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</si>
  <si>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</si>
  <si>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</si>
  <si>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</si>
  <si>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</si>
  <si>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</si>
  <si>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</si>
  <si>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</si>
  <si>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</si>
  <si>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</si>
  <si>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</si>
  <si>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</si>
  <si>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</si>
  <si>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</si>
  <si>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</si>
  <si>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</si>
  <si>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</si>
  <si>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</si>
  <si>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</si>
  <si>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</si>
  <si>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</si>
  <si>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</si>
  <si>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</si>
  <si>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</si>
  <si>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</si>
  <si>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</si>
  <si>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</si>
  <si>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</si>
  <si>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</si>
  <si>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</si>
  <si>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</si>
  <si>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</si>
  <si>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</si>
  <si>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</si>
  <si>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</si>
  <si>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</si>
  <si>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</si>
  <si>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</si>
  <si>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</si>
  <si>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</si>
  <si>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</si>
  <si>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</si>
  <si>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</si>
  <si>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</si>
  <si>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</si>
  <si>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</si>
  <si>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</si>
  <si>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</si>
  <si>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</si>
  <si>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</si>
  <si>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</si>
  <si>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</si>
  <si>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</si>
  <si>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</si>
  <si>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</si>
  <si>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</si>
  <si>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</si>
  <si>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</si>
  <si>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</si>
  <si>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</si>
  <si>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</si>
  <si>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</si>
  <si>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</si>
  <si>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</si>
  <si>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</si>
  <si>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</si>
  <si>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</si>
  <si>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</si>
  <si>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</si>
  <si>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</si>
  <si>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</si>
  <si>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</si>
  <si>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</si>
  <si>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</si>
  <si>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</si>
  <si>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</si>
  <si>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</si>
  <si>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</si>
  <si>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</si>
  <si>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</si>
  <si>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</si>
  <si>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</si>
  <si>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</si>
  <si>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</si>
  <si>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</si>
  <si>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</si>
  <si>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</si>
  <si>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</si>
  <si>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</si>
  <si>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</si>
  <si>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</si>
  <si>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</si>
  <si>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</si>
  <si>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</si>
  <si>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</si>
  <si>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</si>
  <si>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</si>
  <si>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</si>
  <si>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</si>
  <si>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</si>
  <si>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</si>
  <si>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</si>
  <si>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</si>
  <si>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</si>
  <si>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</si>
  <si>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</si>
  <si>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</si>
  <si>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</si>
  <si>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</si>
  <si>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</si>
  <si>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</si>
  <si>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</si>
  <si>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</si>
  <si>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</si>
  <si>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</si>
  <si>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</si>
  <si>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</si>
  <si>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</si>
  <si>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</si>
  <si>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</si>
  <si>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</si>
  <si>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</si>
  <si>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</si>
  <si>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</si>
  <si>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</si>
  <si>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</si>
  <si>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</si>
  <si>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</si>
  <si>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</si>
  <si>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</si>
  <si>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</si>
  <si>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</si>
  <si>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</si>
  <si>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</si>
  <si>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</si>
  <si>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</si>
  <si>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</si>
  <si>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</si>
  <si>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</si>
  <si>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</si>
  <si>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</si>
  <si>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</si>
  <si>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</si>
  <si>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</si>
  <si>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</si>
  <si>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</si>
  <si>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</si>
  <si>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</si>
  <si>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</si>
  <si>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</si>
  <si>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</si>
  <si>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</si>
  <si>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</si>
  <si>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</si>
  <si>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</si>
  <si>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</si>
  <si>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</si>
  <si>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</si>
  <si>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</si>
  <si>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</si>
  <si>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</si>
  <si>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</si>
  <si>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</si>
  <si>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</si>
  <si>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</si>
  <si>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</si>
  <si>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</si>
  <si>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</si>
  <si>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</si>
  <si>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</si>
  <si>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</si>
  <si>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</si>
  <si>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</si>
  <si>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</si>
  <si>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</si>
  <si>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</si>
  <si>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</si>
  <si>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</si>
  <si>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</si>
  <si>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</si>
  <si>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</si>
  <si>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</si>
  <si>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</si>
  <si>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</si>
  <si>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</si>
  <si>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</si>
  <si>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</si>
  <si>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</si>
  <si>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</si>
  <si>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</si>
  <si>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</si>
  <si>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</si>
  <si>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</si>
  <si>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</si>
  <si>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</si>
  <si>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</si>
  <si>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</si>
  <si>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</si>
  <si>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</si>
  <si>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</si>
  <si>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</si>
  <si>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</si>
  <si>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</si>
  <si>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</si>
  <si>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</si>
  <si>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</si>
  <si>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</si>
  <si>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</si>
  <si>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</si>
  <si>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</si>
  <si>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</si>
  <si>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</si>
  <si>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</si>
  <si>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</si>
  <si>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</si>
  <si>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</si>
  <si>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</si>
  <si>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</si>
  <si>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</si>
  <si>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</si>
  <si>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</si>
  <si>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</si>
  <si>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</si>
  <si>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</si>
  <si>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</si>
  <si>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</si>
  <si>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</si>
  <si>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</si>
  <si>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</si>
  <si>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</si>
  <si>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</si>
  <si>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</si>
  <si>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</si>
  <si>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</si>
  <si>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</si>
  <si>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</si>
  <si>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</si>
  <si>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</si>
  <si>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</si>
  <si>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</si>
  <si>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</si>
  <si>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</si>
  <si>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</si>
  <si>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</si>
  <si>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</si>
  <si>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</si>
  <si>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</si>
  <si>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</si>
  <si>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</si>
  <si>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</si>
  <si>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</si>
  <si>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</si>
  <si>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</si>
  <si>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</si>
  <si>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</si>
  <si>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</si>
  <si>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</si>
  <si>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</si>
  <si>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</si>
  <si>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</si>
  <si>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</si>
  <si>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</si>
  <si>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</si>
  <si>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</si>
  <si>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</si>
  <si>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</si>
  <si>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</si>
  <si>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</si>
  <si>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</si>
  <si>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</si>
  <si>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</si>
  <si>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</si>
  <si>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</si>
  <si>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</si>
  <si>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</si>
  <si>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</si>
  <si>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</si>
  <si>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</si>
  <si>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</si>
  <si>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</si>
  <si>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</si>
  <si>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</si>
  <si>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</si>
  <si>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</si>
  <si>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</si>
  <si>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</si>
  <si>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</si>
  <si>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</si>
  <si>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</si>
  <si>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</si>
  <si>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</si>
  <si>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</si>
  <si>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</si>
  <si>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</si>
  <si>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</si>
  <si>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</si>
  <si>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</si>
  <si>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</si>
  <si>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</si>
  <si>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</si>
  <si>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</si>
  <si>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</si>
  <si>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</si>
  <si>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</si>
  <si>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</si>
  <si>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</si>
  <si>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</si>
  <si>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</si>
  <si>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</si>
  <si>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</si>
  <si>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</si>
  <si>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</si>
  <si>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</si>
  <si>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</si>
  <si>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</si>
  <si>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</si>
  <si>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</si>
  <si>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</si>
  <si>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</si>
  <si>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</si>
  <si>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</si>
  <si>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</si>
  <si>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</si>
  <si>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</si>
  <si>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</si>
  <si>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</si>
  <si>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</si>
  <si>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</si>
  <si>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</si>
  <si>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</si>
  <si>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</si>
  <si>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</si>
  <si>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</si>
  <si>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</si>
  <si>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</si>
  <si>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</si>
  <si>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</si>
  <si>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</si>
  <si>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</si>
  <si>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</si>
  <si>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</si>
  <si>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</si>
  <si>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</si>
  <si>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</si>
  <si>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</si>
  <si>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</si>
  <si>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</si>
  <si>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</si>
  <si>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</si>
  <si>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</si>
  <si>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</si>
  <si>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</si>
  <si>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</si>
  <si>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</si>
  <si>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</si>
  <si>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</si>
  <si>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</si>
  <si>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</si>
  <si>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</si>
  <si>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</si>
  <si>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</si>
  <si>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</si>
  <si>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</si>
  <si>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</si>
  <si>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</si>
  <si>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</si>
  <si>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</si>
  <si>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</si>
  <si>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</si>
  <si>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</si>
  <si>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</si>
  <si>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</si>
  <si>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</si>
  <si>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</si>
  <si>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</si>
  <si>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</si>
  <si>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</si>
  <si>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</si>
  <si>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</si>
  <si>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</si>
  <si>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</si>
  <si>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</si>
  <si>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</si>
  <si>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</si>
  <si>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</si>
  <si>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</si>
  <si>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</si>
  <si>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</si>
  <si>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</si>
  <si>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</si>
  <si>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</si>
  <si>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</si>
  <si>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</si>
  <si>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</si>
  <si>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</si>
  <si>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</si>
  <si>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</si>
  <si>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</si>
  <si>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</si>
  <si>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</si>
  <si>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</si>
  <si>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</si>
  <si>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</si>
  <si>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</si>
  <si>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</si>
  <si>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</si>
  <si>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</si>
  <si>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</si>
  <si>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</si>
  <si>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</si>
  <si>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</si>
  <si>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</si>
  <si>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</si>
  <si>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</si>
  <si>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</si>
  <si>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</si>
  <si>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</si>
  <si>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</si>
  <si>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</si>
  <si>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</si>
  <si>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</si>
  <si>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</si>
  <si>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</si>
  <si>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</si>
  <si>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</si>
  <si>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</si>
  <si>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</si>
  <si>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</si>
  <si>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</si>
  <si>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</si>
  <si>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</si>
  <si>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</si>
  <si>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</si>
  <si>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</si>
  <si>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</si>
  <si>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</si>
  <si>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</si>
  <si>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</si>
  <si>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</si>
  <si>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</si>
  <si>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</si>
  <si>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</si>
  <si>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</si>
  <si>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</si>
  <si>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</si>
  <si>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</si>
  <si>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</si>
  <si>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</si>
  <si>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</si>
  <si>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</si>
  <si>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</si>
  <si>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</si>
  <si>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</si>
  <si>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</si>
  <si>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</si>
  <si>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</si>
  <si>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</si>
  <si>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</si>
  <si>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</si>
  <si>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</si>
  <si>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</si>
  <si>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</si>
  <si>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</si>
  <si>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</si>
  <si>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</si>
  <si>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</si>
  <si>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</si>
  <si>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</si>
  <si>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</si>
  <si>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</si>
  <si>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</si>
  <si>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</si>
  <si>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</si>
  <si>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</si>
  <si>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</si>
  <si>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</si>
  <si>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</si>
  <si>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</si>
  <si>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</si>
  <si>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</si>
  <si>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</si>
  <si>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</si>
  <si>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</si>
  <si>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</si>
  <si>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</si>
  <si>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</si>
  <si>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</si>
  <si>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</si>
  <si>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</si>
  <si>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</si>
  <si>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</si>
  <si>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</si>
  <si>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</si>
  <si>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</si>
  <si>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</si>
  <si>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</si>
  <si>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</si>
  <si>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</si>
  <si>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</si>
  <si>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</si>
  <si>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</si>
  <si>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</si>
  <si>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</si>
  <si>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</si>
  <si>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</si>
  <si>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</si>
  <si>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</si>
  <si>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</si>
  <si>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</si>
  <si>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</si>
  <si>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</si>
  <si>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</si>
  <si>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</si>
  <si>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</si>
  <si>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</si>
  <si>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</si>
  <si>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</si>
  <si>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</si>
  <si>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</si>
  <si>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</si>
  <si>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</si>
  <si>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</si>
  <si>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</si>
  <si>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</si>
  <si>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</si>
  <si>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</si>
  <si>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</si>
  <si>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</si>
  <si>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</si>
  <si>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</si>
  <si>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</si>
  <si>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</si>
  <si>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</si>
  <si>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</si>
  <si>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</si>
  <si>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</si>
  <si>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</si>
  <si>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</si>
  <si>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</si>
  <si>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</si>
  <si>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</si>
  <si>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</si>
  <si>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</si>
  <si>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</si>
  <si>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</si>
  <si>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</si>
  <si>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</si>
  <si>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</si>
  <si>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</si>
  <si>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</si>
  <si>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</si>
  <si>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</si>
  <si>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</si>
  <si>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</si>
  <si>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</si>
  <si>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</si>
  <si>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</si>
  <si>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</si>
  <si>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</si>
  <si>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</si>
  <si>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</si>
  <si>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</si>
  <si>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</si>
  <si>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</si>
  <si>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</si>
  <si>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</si>
  <si>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</si>
  <si>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</si>
  <si>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</si>
  <si>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</si>
  <si>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</si>
  <si>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</si>
  <si>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</si>
  <si>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</si>
  <si>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</si>
  <si>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</si>
  <si>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</si>
  <si>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</si>
  <si>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</si>
  <si>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</si>
  <si>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</si>
  <si>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</si>
  <si>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</si>
  <si>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</si>
  <si>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</si>
  <si>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</si>
  <si>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</si>
  <si>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</si>
  <si>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</si>
  <si>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</si>
  <si>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</si>
  <si>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</si>
  <si>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</si>
  <si>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</si>
  <si>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</si>
  <si>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</si>
  <si>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</si>
  <si>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</si>
  <si>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</si>
  <si>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</si>
  <si>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</si>
  <si>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</si>
  <si>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</si>
  <si>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</si>
  <si>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</si>
  <si>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</si>
  <si>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</si>
  <si>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</si>
  <si>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</si>
  <si>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</si>
  <si>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</si>
  <si>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</si>
  <si>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</si>
  <si>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</si>
  <si>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</si>
  <si>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</si>
  <si>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</si>
  <si>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</si>
  <si>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</si>
  <si>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</si>
  <si>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</si>
  <si>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</si>
  <si>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</si>
  <si>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</si>
  <si>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</si>
  <si>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</si>
  <si>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</si>
  <si>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</si>
  <si>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</si>
  <si>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</si>
  <si>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</si>
  <si>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</si>
  <si>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</si>
  <si>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</si>
  <si>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</si>
  <si>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</si>
  <si>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</si>
  <si>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</si>
  <si>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</si>
  <si>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</si>
  <si>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</si>
  <si>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</si>
  <si>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</si>
  <si>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</si>
  <si>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</si>
  <si>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</si>
  <si>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</si>
  <si>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</si>
  <si>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</si>
  <si>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</si>
  <si>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</si>
  <si>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</si>
  <si>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</si>
  <si>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</si>
  <si>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</si>
  <si>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</si>
  <si>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</si>
  <si>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</si>
  <si>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</si>
  <si>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</si>
  <si>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</si>
  <si>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</si>
  <si>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</si>
  <si>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</si>
  <si>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</si>
  <si>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</si>
  <si>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</si>
  <si>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</si>
  <si>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</si>
  <si>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</si>
  <si>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</si>
  <si>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</si>
  <si>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</si>
  <si>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</si>
  <si>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</si>
  <si>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</si>
  <si>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</si>
  <si>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</si>
  <si>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</si>
  <si>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</si>
  <si>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</si>
  <si>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</si>
  <si>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</si>
  <si>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</si>
  <si>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</si>
  <si>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</si>
  <si>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</si>
  <si>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</si>
  <si>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</si>
  <si>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</si>
  <si>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</si>
  <si>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</si>
  <si>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</si>
  <si>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</si>
  <si>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</si>
  <si>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</si>
  <si>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</si>
  <si>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</si>
  <si>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</si>
  <si>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</si>
  <si>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</si>
  <si>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</si>
  <si>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</si>
  <si>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</si>
  <si>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</si>
  <si>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</si>
  <si>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</si>
  <si>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</si>
  <si>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</si>
  <si>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</si>
  <si>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</si>
  <si>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</si>
  <si>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</si>
  <si>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</si>
  <si>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</si>
  <si>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</si>
  <si>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</si>
  <si>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</si>
  <si>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</si>
  <si>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</si>
  <si>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</si>
  <si>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</si>
  <si>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</si>
  <si>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</si>
  <si>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</si>
  <si>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</si>
  <si>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</si>
  <si>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</si>
  <si>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</si>
  <si>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</si>
  <si>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</si>
  <si>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</si>
  <si>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</si>
  <si>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</si>
  <si>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</si>
  <si>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</si>
  <si>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</si>
  <si>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</si>
  <si>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</si>
  <si>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</si>
  <si>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</si>
  <si>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</si>
  <si>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</si>
  <si>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</si>
  <si>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</si>
  <si>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</si>
  <si>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</si>
  <si>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</si>
  <si>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</si>
  <si>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</si>
  <si>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</si>
  <si>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</si>
  <si>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</si>
  <si>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</si>
  <si>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</si>
  <si>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</si>
  <si>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</si>
  <si>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</si>
  <si>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</si>
  <si>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</si>
  <si>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</si>
  <si>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</si>
  <si>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</si>
  <si>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</si>
  <si>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</si>
  <si>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</si>
  <si>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</si>
  <si>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</si>
  <si>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</si>
  <si>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</si>
  <si>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</si>
  <si>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</si>
  <si>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</si>
  <si>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</si>
  <si>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</si>
  <si>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</si>
  <si>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</si>
  <si>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</si>
  <si>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</si>
  <si>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</si>
  <si>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</si>
  <si>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</si>
  <si>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</si>
  <si>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</si>
  <si>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</si>
  <si>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</si>
  <si>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</si>
  <si>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</si>
  <si>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</si>
  <si>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</si>
  <si>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</si>
  <si>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</si>
  <si>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</si>
  <si>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</si>
  <si>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</si>
  <si>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</si>
  <si>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</si>
  <si>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</si>
  <si>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</si>
  <si>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</si>
  <si>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</si>
  <si>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</si>
  <si>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</si>
  <si>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</si>
  <si>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</si>
  <si>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</si>
  <si>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</si>
  <si>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</si>
  <si>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</si>
  <si>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</si>
  <si>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</si>
  <si>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</si>
  <si>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</si>
  <si>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</si>
  <si>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</si>
  <si>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</si>
  <si>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</si>
  <si>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</si>
  <si>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</si>
  <si>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</si>
  <si>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</si>
  <si>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</si>
  <si>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</si>
  <si>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</si>
  <si>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</si>
  <si>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</si>
  <si>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</si>
  <si>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</si>
  <si>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</si>
  <si>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</si>
  <si>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</si>
  <si>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</si>
  <si>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</si>
  <si>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</si>
  <si>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</si>
  <si>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</si>
  <si>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</si>
  <si>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</si>
  <si>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</si>
  <si>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</si>
  <si>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</si>
  <si>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</si>
  <si>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</si>
  <si>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</si>
  <si>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</si>
  <si>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</si>
  <si>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</si>
  <si>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</si>
  <si>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</si>
  <si>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</si>
  <si>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</si>
  <si>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</si>
  <si>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</si>
  <si>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</si>
  <si>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</si>
  <si>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</si>
  <si>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</si>
  <si>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</si>
  <si>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</si>
  <si>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</si>
  <si>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</si>
  <si>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</si>
  <si>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</si>
  <si>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</si>
  <si>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</si>
  <si>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</si>
  <si>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</si>
  <si>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</si>
  <si>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</si>
  <si>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</si>
  <si>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</si>
  <si>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</si>
  <si>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</si>
  <si>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</si>
  <si>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</si>
  <si>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</si>
  <si>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</si>
  <si>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</si>
  <si>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</si>
  <si>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</si>
  <si>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</si>
  <si>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</si>
  <si>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</si>
  <si>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</si>
  <si>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</si>
  <si>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</si>
  <si>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</si>
  <si>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</si>
  <si>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</si>
  <si>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</si>
  <si>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</si>
  <si>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</si>
  <si>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</si>
  <si>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</si>
  <si>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</si>
  <si>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</si>
  <si>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</si>
  <si>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</si>
  <si>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</si>
  <si>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</si>
  <si>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</si>
  <si>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</si>
  <si>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</si>
  <si>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</si>
  <si>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</si>
  <si>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</si>
  <si>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</si>
  <si>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</si>
  <si>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</si>
  <si>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</si>
  <si>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</si>
  <si>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</si>
  <si>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</si>
  <si>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</si>
  <si>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</si>
  <si>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</si>
  <si>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</si>
  <si>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</si>
  <si>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</si>
  <si>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</si>
  <si>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</si>
  <si>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</si>
  <si>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</si>
  <si>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</si>
  <si>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</si>
  <si>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</si>
  <si>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</si>
  <si>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</si>
  <si>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</si>
  <si>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</si>
  <si>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</si>
  <si>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</si>
  <si>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</si>
  <si>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</si>
  <si>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</si>
  <si>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</si>
  <si>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</si>
  <si>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</si>
  <si>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</si>
  <si>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</si>
  <si>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</si>
  <si>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</si>
  <si>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</si>
  <si>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</si>
  <si>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</si>
  <si>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</si>
  <si>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</si>
  <si>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</si>
  <si>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</si>
  <si>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</si>
  <si>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</si>
  <si>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</si>
  <si>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</si>
  <si>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</si>
  <si>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</si>
  <si>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</si>
  <si>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</si>
  <si>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</si>
  <si>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</si>
  <si>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</si>
  <si>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</si>
  <si>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</si>
  <si>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</si>
  <si>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</si>
  <si>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</si>
  <si>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</si>
  <si>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</si>
  <si>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</si>
  <si>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</si>
  <si>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</si>
  <si>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</si>
  <si>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</si>
  <si>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</si>
  <si>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</si>
  <si>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</si>
  <si>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</si>
  <si>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</si>
  <si>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</si>
  <si>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</si>
  <si>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</si>
  <si>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</si>
  <si>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</si>
  <si>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</si>
  <si>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</si>
  <si>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</si>
  <si>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</si>
  <si>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</si>
  <si>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</si>
  <si>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</si>
  <si>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</si>
  <si>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</si>
  <si>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</si>
  <si>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</si>
  <si>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</si>
  <si>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</si>
  <si>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</si>
  <si>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</si>
  <si>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</si>
  <si>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</si>
  <si>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</si>
  <si>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</si>
  <si>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</si>
  <si>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</si>
  <si>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</si>
  <si>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</si>
  <si>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</si>
  <si>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</si>
  <si>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</si>
  <si>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</si>
  <si>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</si>
  <si>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</si>
  <si>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</si>
  <si>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</si>
  <si>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</si>
  <si>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</si>
  <si>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</si>
  <si>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</si>
  <si>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</si>
  <si>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</si>
  <si>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</si>
  <si>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</si>
  <si>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</si>
  <si>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</si>
  <si>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</si>
  <si>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</si>
  <si>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</si>
  <si>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</si>
  <si>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</si>
  <si>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</si>
  <si>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</si>
  <si>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</si>
  <si>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</si>
  <si>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</si>
  <si>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</si>
  <si>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</si>
  <si>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</si>
  <si>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</si>
  <si>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</si>
  <si>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</si>
  <si>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</si>
  <si>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</si>
  <si>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</si>
  <si>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</si>
  <si>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</si>
  <si>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</si>
  <si>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</si>
  <si>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</si>
  <si>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</si>
  <si>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</si>
  <si>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</si>
  <si>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</si>
  <si>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</si>
  <si>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</si>
  <si>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</si>
  <si>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</si>
  <si>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</si>
  <si>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</si>
  <si>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</si>
  <si>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</si>
  <si>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</si>
  <si>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</si>
  <si>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</si>
  <si>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</si>
  <si>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</si>
  <si>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</si>
  <si>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</si>
  <si>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</si>
  <si>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</si>
  <si>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</si>
  <si>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</si>
  <si>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</si>
  <si>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</si>
  <si>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</si>
  <si>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</si>
  <si>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</si>
  <si>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</si>
  <si>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</si>
  <si>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</si>
  <si>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</si>
  <si>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</si>
  <si>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</si>
  <si>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</si>
  <si>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</si>
  <si>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</si>
  <si>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</si>
  <si>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</si>
  <si>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</si>
  <si>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</si>
  <si>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</si>
  <si>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</si>
  <si>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</si>
  <si>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</si>
  <si>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</si>
  <si>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</si>
  <si>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</si>
  <si>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</si>
  <si>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</si>
  <si>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</si>
  <si>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</si>
  <si>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</si>
  <si>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</si>
  <si>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</si>
  <si>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</si>
  <si>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</si>
  <si>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</si>
  <si>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</si>
  <si>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</si>
  <si>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</si>
  <si>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</si>
  <si>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</si>
  <si>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</si>
  <si>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</si>
  <si>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</si>
  <si>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</si>
  <si>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</si>
  <si>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</si>
  <si>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</si>
  <si>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</si>
  <si>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</si>
  <si>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</si>
  <si>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</si>
  <si>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</si>
  <si>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</si>
  <si>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</si>
  <si>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</si>
  <si>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</si>
  <si>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</si>
  <si>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</si>
  <si>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</si>
  <si>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</si>
  <si>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</si>
  <si>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</si>
  <si>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</si>
  <si>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</si>
  <si>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</si>
  <si>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</si>
  <si>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</si>
  <si>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</si>
  <si>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</si>
  <si>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</si>
  <si>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</si>
  <si>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</si>
  <si>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</si>
  <si>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</si>
  <si>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</si>
  <si>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</si>
  <si>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</si>
  <si>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</si>
  <si>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</si>
  <si>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</si>
  <si>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</si>
  <si>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</si>
  <si>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</si>
  <si>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</si>
  <si>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</si>
  <si>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</si>
  <si>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</si>
  <si>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</si>
  <si>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</si>
  <si>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</si>
  <si>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</si>
  <si>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</si>
  <si>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</si>
  <si>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</si>
  <si>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</si>
  <si>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</si>
  <si>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</si>
  <si>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</si>
  <si>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</si>
  <si>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</si>
  <si>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</si>
  <si>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</si>
  <si>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</si>
  <si>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</si>
  <si>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</si>
  <si>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</si>
  <si>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</si>
  <si>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</si>
  <si>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</si>
  <si>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</si>
  <si>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</si>
  <si>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</si>
  <si>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</si>
  <si>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</si>
  <si>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</si>
  <si>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</si>
  <si>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</si>
  <si>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</si>
  <si>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</si>
  <si>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</si>
  <si>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</si>
  <si>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</si>
  <si>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</si>
  <si>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</si>
  <si>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</si>
  <si>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</si>
  <si>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</si>
  <si>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</si>
  <si>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</si>
  <si>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</si>
  <si>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</si>
  <si>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</si>
  <si>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</si>
  <si>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</si>
  <si>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</si>
  <si>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</si>
  <si>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</si>
  <si>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</si>
  <si>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</si>
  <si>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</si>
  <si>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</si>
  <si>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</si>
  <si>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</si>
  <si>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</si>
  <si>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</si>
  <si>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</si>
  <si>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</si>
  <si>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</si>
  <si>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</si>
  <si>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</si>
  <si>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</si>
  <si>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</si>
  <si>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</si>
  <si>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</si>
  <si>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</si>
  <si>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</si>
  <si>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</si>
  <si>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</si>
  <si>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</si>
  <si>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</si>
  <si>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</si>
  <si>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</si>
  <si>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</si>
  <si>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</si>
  <si>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</si>
  <si>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</si>
  <si>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</si>
  <si>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</si>
  <si>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</si>
  <si>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</si>
  <si>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</si>
  <si>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</si>
  <si>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</si>
  <si>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</si>
  <si>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</si>
  <si>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</si>
  <si>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</si>
  <si>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</si>
  <si>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</si>
  <si>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</si>
  <si>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</si>
  <si>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</si>
  <si>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</si>
  <si>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</si>
  <si>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</si>
  <si>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</si>
  <si>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</si>
  <si>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</si>
  <si>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</si>
  <si>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</si>
  <si>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</si>
  <si>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</si>
  <si>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</si>
  <si>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</si>
  <si>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</si>
  <si>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</si>
  <si>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</si>
  <si>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</si>
  <si>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</si>
  <si>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</si>
  <si>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</si>
  <si>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</si>
  <si>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</si>
  <si>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</si>
  <si>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</si>
  <si>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</si>
  <si>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</si>
  <si>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</si>
  <si>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</si>
  <si>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</si>
  <si>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</si>
  <si>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</si>
  <si>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</si>
  <si>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</si>
  <si>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</si>
  <si>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</si>
  <si>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</si>
  <si>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</si>
  <si>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</si>
  <si>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</si>
  <si>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</si>
  <si>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</si>
  <si>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</si>
  <si>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</si>
  <si>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</si>
  <si>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</si>
  <si>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</si>
  <si>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</si>
  <si>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</si>
  <si>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</si>
  <si>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</si>
  <si>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</si>
  <si>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</si>
  <si>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</si>
  <si>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</si>
  <si>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</si>
  <si>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</si>
  <si>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</si>
  <si>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</si>
  <si>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</si>
  <si>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</si>
  <si>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</si>
  <si>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</si>
  <si>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</si>
  <si>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</si>
  <si>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</si>
  <si>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</si>
  <si>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</si>
  <si>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</si>
  <si>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</si>
  <si>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</si>
  <si>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</si>
  <si>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</si>
  <si>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</si>
  <si>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</si>
  <si>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</si>
  <si>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</si>
  <si>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</si>
  <si>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</si>
  <si>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</si>
  <si>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</si>
  <si>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</si>
  <si>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</si>
  <si>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</si>
  <si>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</si>
  <si>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</si>
  <si>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</si>
  <si>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</si>
  <si>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</si>
  <si>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</si>
  <si>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</si>
  <si>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</si>
  <si>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</si>
  <si>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</si>
  <si>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</si>
  <si>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</si>
  <si>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</si>
  <si>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</si>
  <si>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</si>
  <si>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</si>
  <si>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</si>
  <si>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</si>
  <si>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</si>
  <si>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</si>
  <si>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</si>
  <si>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</si>
  <si>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</si>
  <si>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</si>
  <si>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</si>
  <si>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</si>
  <si>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</si>
  <si>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</si>
  <si>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</si>
  <si>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</si>
  <si>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</si>
  <si>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</si>
  <si>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</si>
  <si>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</si>
  <si>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</si>
  <si>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</si>
  <si>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</si>
  <si>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</si>
  <si>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</si>
  <si>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</si>
  <si>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</si>
  <si>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</si>
  <si>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</si>
  <si>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</si>
  <si>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</si>
  <si>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</si>
  <si>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</si>
  <si>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</si>
  <si>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</si>
  <si>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</si>
  <si>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</si>
  <si>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</si>
  <si>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</si>
  <si>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</si>
  <si>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</si>
  <si>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</si>
  <si>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</si>
  <si>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</si>
  <si>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</si>
  <si>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</si>
  <si>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</si>
  <si>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</si>
  <si>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</si>
  <si>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</si>
  <si>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</si>
  <si>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</si>
  <si>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</si>
  <si>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</si>
  <si>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</si>
  <si>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</si>
  <si>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</si>
  <si>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</si>
  <si>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</si>
  <si>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</si>
  <si>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</si>
  <si>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</si>
  <si>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</si>
  <si>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</si>
  <si>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</si>
  <si>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</si>
  <si>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</si>
  <si>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</si>
  <si>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</si>
  <si>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</si>
  <si>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</si>
  <si>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</si>
  <si>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</si>
  <si>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</si>
  <si>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</si>
  <si>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</si>
  <si>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</si>
  <si>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</si>
  <si>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</si>
  <si>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</si>
  <si>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</si>
  <si>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</si>
  <si>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</si>
  <si>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</si>
  <si>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</si>
  <si>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</si>
  <si>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</si>
  <si>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</si>
  <si>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</si>
  <si>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</si>
  <si>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</si>
  <si>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</si>
  <si>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</si>
  <si>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</si>
  <si>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</si>
  <si>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</si>
  <si>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</si>
  <si>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</si>
  <si>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</si>
  <si>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</si>
  <si>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</si>
  <si>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</si>
  <si>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</si>
  <si>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</si>
  <si>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</si>
  <si>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</si>
  <si>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</si>
  <si>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</si>
  <si>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</si>
  <si>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</si>
  <si>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</si>
  <si>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</si>
  <si>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</si>
  <si>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</si>
  <si>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</si>
  <si>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</si>
  <si>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</si>
  <si>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</si>
  <si>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</si>
  <si>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</si>
  <si>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</si>
  <si>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</si>
  <si>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</si>
  <si>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</si>
  <si>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</si>
  <si>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</si>
  <si>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</si>
  <si>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</si>
  <si>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</si>
  <si>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</si>
  <si>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</si>
  <si>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</si>
  <si>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</si>
  <si>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</si>
  <si>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</si>
  <si>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</si>
  <si>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</si>
  <si>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</si>
  <si>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</si>
  <si>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</si>
  <si>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</si>
  <si>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</si>
  <si>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</si>
  <si>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</si>
  <si>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</si>
  <si>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</si>
  <si>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</si>
  <si>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</si>
  <si>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</si>
  <si>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</si>
  <si>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</si>
  <si>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</si>
  <si>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</si>
  <si>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</si>
  <si>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</si>
  <si>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</si>
  <si>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</si>
  <si>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</si>
  <si>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</si>
  <si>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</si>
  <si>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</si>
  <si>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</si>
  <si>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</si>
  <si>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</si>
  <si>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</si>
  <si>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</si>
  <si>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</si>
  <si>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</si>
  <si>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</si>
  <si>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</si>
  <si>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</si>
  <si>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</si>
  <si>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</si>
  <si>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</si>
  <si>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</si>
  <si>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</si>
  <si>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</si>
  <si>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</si>
  <si>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</si>
  <si>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</si>
  <si>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</si>
  <si>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</si>
  <si>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</si>
  <si>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</si>
  <si>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</si>
  <si>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</si>
  <si>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</si>
  <si>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</si>
  <si>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</si>
  <si>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</si>
  <si>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</si>
  <si>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</si>
  <si>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</si>
  <si>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</si>
  <si>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</si>
  <si>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</si>
  <si>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</si>
  <si>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</si>
  <si>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</si>
  <si>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</si>
  <si>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</si>
  <si>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</si>
  <si>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</si>
  <si>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</si>
  <si>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</si>
  <si>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</si>
  <si>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</si>
  <si>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</si>
  <si>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</si>
  <si>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</si>
  <si>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</si>
  <si>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</si>
  <si>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</si>
  <si>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</si>
  <si>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</si>
  <si>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</si>
  <si>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</si>
  <si>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</si>
  <si>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</si>
  <si>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</si>
  <si>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</si>
  <si>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</si>
  <si>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</si>
  <si>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</si>
  <si>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</si>
  <si>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</si>
  <si>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</si>
  <si>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</si>
  <si>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</si>
  <si>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</si>
  <si>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</si>
  <si>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</si>
  <si>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</si>
  <si>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</si>
  <si>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</si>
  <si>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</si>
  <si>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</si>
  <si>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</si>
  <si>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</si>
  <si>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</si>
  <si>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</si>
  <si>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</si>
  <si>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</si>
  <si>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</si>
  <si>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</si>
  <si>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</si>
  <si>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</si>
  <si>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</si>
  <si>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</si>
  <si>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</si>
  <si>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</si>
  <si>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</si>
  <si>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</si>
  <si>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</si>
  <si>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</si>
  <si>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</si>
  <si>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</si>
  <si>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</si>
  <si>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</si>
  <si>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</si>
  <si>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</si>
  <si>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</si>
  <si>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</si>
  <si>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</si>
  <si>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</si>
  <si>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</si>
  <si>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</si>
  <si>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</si>
  <si>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</si>
  <si>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</si>
  <si>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</si>
  <si>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</si>
  <si>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</si>
  <si>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</si>
  <si>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</si>
  <si>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</si>
  <si>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</si>
  <si>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</si>
  <si>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</si>
  <si>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</si>
  <si>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</si>
  <si>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</si>
  <si>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</si>
  <si>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</si>
  <si>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</si>
  <si>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</si>
  <si>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</si>
  <si>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</si>
  <si>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</si>
  <si>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</si>
  <si>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</si>
  <si>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</si>
  <si>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</si>
  <si>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</si>
  <si>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</si>
  <si>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</si>
  <si>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</si>
  <si>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</si>
  <si>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</si>
  <si>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</si>
  <si>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</si>
  <si>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</si>
  <si>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</si>
  <si>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</si>
  <si>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</si>
  <si>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</si>
  <si>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</si>
  <si>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</si>
  <si>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</si>
  <si>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</si>
  <si>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</si>
  <si>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</si>
  <si>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</si>
  <si>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</si>
  <si>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</si>
  <si>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</si>
  <si>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</si>
  <si>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</si>
  <si>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</si>
  <si>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</si>
  <si>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</si>
  <si>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</si>
  <si>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</si>
  <si>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</si>
  <si>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</si>
  <si>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</si>
  <si>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</si>
  <si>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</si>
  <si>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</si>
  <si>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</si>
  <si>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</si>
  <si>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</si>
  <si>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</si>
  <si>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</si>
  <si>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</si>
  <si>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</si>
  <si>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</si>
  <si>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</si>
  <si>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</si>
  <si>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</si>
  <si>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</si>
  <si>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</si>
  <si>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</si>
  <si>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</si>
  <si>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</si>
  <si>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</si>
  <si>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</si>
  <si>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</si>
  <si>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</si>
  <si>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</si>
  <si>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</si>
  <si>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</si>
  <si>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</si>
  <si>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</si>
  <si>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</si>
  <si>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</si>
  <si>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</si>
  <si>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</si>
  <si>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</si>
  <si>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</si>
  <si>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</si>
  <si>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</si>
  <si>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</si>
  <si>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</si>
  <si>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</si>
  <si>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</si>
  <si>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</si>
  <si>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</si>
  <si>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</si>
  <si>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</si>
  <si>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</si>
  <si>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</si>
  <si>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</si>
  <si>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</si>
  <si>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</si>
  <si>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</si>
  <si>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</si>
  <si>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</si>
  <si>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</si>
  <si>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</si>
  <si>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</si>
  <si>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</si>
  <si>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</si>
  <si>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</si>
  <si>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</si>
  <si>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</si>
  <si>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</si>
  <si>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</si>
  <si>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</si>
  <si>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</si>
  <si>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</si>
  <si>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</si>
  <si>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</si>
  <si>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</si>
  <si>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</si>
  <si>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</si>
  <si>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</si>
  <si>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</si>
  <si>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</si>
  <si>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</si>
  <si>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</si>
  <si>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</si>
  <si>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</si>
  <si>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</si>
  <si>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</si>
  <si>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</si>
  <si>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</si>
  <si>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</si>
  <si>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</si>
  <si>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</si>
  <si>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</si>
  <si>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</si>
  <si>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</si>
  <si>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</si>
  <si>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</si>
  <si>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</si>
  <si>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</si>
  <si>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</si>
  <si>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</si>
  <si>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</si>
  <si>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</si>
  <si>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</si>
  <si>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</si>
  <si>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</si>
  <si>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</si>
  <si>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</si>
  <si>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</si>
  <si>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</si>
  <si>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</si>
  <si>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</si>
  <si>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</si>
  <si>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</si>
  <si>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</si>
  <si>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</si>
  <si>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</si>
  <si>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</si>
  <si>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</si>
  <si>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</si>
  <si>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</si>
  <si>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</si>
  <si>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</si>
  <si>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</si>
  <si>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</si>
  <si>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</si>
  <si>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</si>
  <si>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</si>
  <si>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</si>
  <si>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</si>
  <si>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</si>
  <si>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</si>
  <si>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</si>
  <si>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</si>
  <si>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</si>
  <si>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</si>
  <si>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</si>
  <si>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</si>
  <si>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</si>
  <si>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</si>
  <si>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</si>
  <si>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</si>
  <si>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</si>
  <si>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</si>
  <si>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</si>
  <si>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</si>
  <si>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</si>
  <si>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</si>
  <si>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</si>
  <si>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</si>
  <si>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</si>
  <si>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</si>
  <si>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</si>
  <si>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</si>
  <si>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</si>
  <si>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</si>
  <si>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</si>
  <si>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</si>
  <si>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</si>
  <si>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</si>
  <si>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</si>
  <si>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</si>
  <si>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</si>
  <si>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</si>
  <si>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</si>
  <si>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</si>
  <si>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</si>
  <si>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</si>
  <si>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</si>
  <si>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</si>
  <si>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</si>
  <si>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</si>
  <si>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</si>
  <si>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</si>
  <si>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</si>
  <si>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</si>
  <si>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</si>
  <si>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</si>
  <si>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</si>
  <si>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</si>
  <si>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</si>
  <si>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</si>
  <si>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</si>
  <si>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</si>
  <si>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</si>
  <si>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</si>
  <si>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</si>
  <si>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</si>
  <si>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</si>
  <si>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</si>
  <si>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</si>
  <si>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</si>
  <si>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</si>
  <si>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</si>
  <si>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</si>
  <si>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</si>
  <si>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</si>
  <si>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</si>
  <si>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</si>
  <si>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</si>
  <si>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</si>
  <si>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</si>
  <si>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</si>
  <si>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</si>
  <si>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</si>
  <si>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</si>
  <si>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</si>
  <si>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</si>
  <si>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</si>
  <si>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</si>
  <si>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</si>
  <si>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</si>
  <si>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</si>
  <si>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</si>
  <si>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</si>
  <si>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</si>
  <si>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</si>
  <si>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</si>
  <si>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</si>
  <si>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</si>
  <si>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</si>
  <si>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</si>
  <si>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</si>
  <si>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</si>
  <si>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</si>
  <si>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</si>
  <si>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</si>
  <si>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</si>
  <si>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</si>
  <si>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</si>
  <si>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</si>
  <si>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</si>
  <si>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</si>
  <si>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</si>
  <si>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</si>
  <si>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</si>
  <si>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</si>
  <si>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</si>
  <si>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</si>
  <si>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</si>
  <si>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</si>
  <si>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</si>
  <si>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</si>
  <si>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</si>
  <si>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</si>
  <si>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</si>
  <si>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</si>
  <si>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</si>
  <si>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</si>
  <si>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</si>
  <si>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</si>
  <si>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</si>
  <si>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</si>
  <si>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</si>
  <si>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</si>
  <si>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</si>
  <si>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</si>
  <si>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</si>
  <si>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</si>
  <si>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</si>
  <si>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</si>
  <si>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</si>
  <si>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</si>
  <si>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</si>
  <si>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</si>
  <si>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</si>
  <si>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</si>
  <si>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</si>
  <si>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</si>
  <si>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</si>
  <si>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</si>
  <si>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</si>
  <si>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</si>
  <si>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</si>
  <si>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</si>
  <si>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</si>
  <si>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</si>
  <si>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</si>
  <si>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</si>
  <si>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</si>
  <si>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</si>
  <si>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</si>
  <si>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</si>
  <si>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</si>
  <si>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</si>
  <si>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</si>
  <si>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</si>
  <si>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</si>
  <si>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</si>
  <si>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</si>
  <si>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</si>
  <si>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</si>
  <si>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</si>
  <si>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</si>
  <si>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</si>
  <si>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</si>
  <si>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</si>
  <si>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</si>
  <si>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</si>
  <si>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</si>
  <si>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</si>
  <si>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</si>
  <si>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</si>
  <si>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</si>
  <si>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</si>
  <si>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</si>
  <si>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</si>
  <si>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</si>
  <si>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</si>
  <si>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</si>
  <si>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</si>
  <si>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</si>
  <si>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</si>
  <si>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</si>
  <si>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</si>
  <si>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</si>
  <si>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</si>
  <si>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</si>
  <si>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</si>
  <si>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</si>
  <si>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</si>
  <si>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</si>
  <si>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</si>
  <si>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</si>
  <si>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</si>
  <si>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</si>
  <si>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</si>
  <si>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</si>
  <si>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</si>
  <si>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</si>
  <si>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</si>
  <si>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</si>
  <si>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</si>
  <si>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</si>
  <si>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</si>
  <si>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</si>
  <si>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</si>
  <si>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</si>
  <si>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</si>
  <si>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</si>
  <si>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</si>
  <si>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</si>
  <si>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</si>
  <si>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</si>
  <si>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</si>
  <si>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</si>
  <si>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</si>
  <si>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</si>
  <si>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</si>
  <si>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</si>
  <si>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</si>
  <si>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</si>
  <si>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</si>
  <si>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</si>
  <si>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</si>
  <si>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</si>
  <si>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</si>
  <si>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</si>
  <si>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</si>
  <si>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</si>
  <si>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</si>
  <si>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</si>
  <si>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</si>
  <si>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</si>
  <si>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</si>
  <si>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</si>
  <si>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</si>
  <si>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</si>
  <si>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</si>
  <si>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</si>
  <si>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</si>
  <si>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</si>
  <si>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</si>
  <si>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</si>
  <si>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</si>
  <si>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</si>
  <si>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</si>
  <si>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</si>
  <si>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</si>
  <si>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</si>
  <si>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</si>
  <si>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</si>
  <si>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</si>
  <si>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</si>
  <si>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</si>
  <si>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</si>
  <si>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</si>
  <si>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</si>
  <si>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</si>
  <si>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</si>
  <si>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</si>
  <si>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</si>
  <si>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</si>
  <si>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</si>
  <si>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</si>
  <si>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</si>
  <si>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</si>
  <si>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</si>
  <si>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</si>
  <si>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</si>
  <si>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</si>
  <si>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</si>
  <si>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</si>
  <si>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</si>
  <si>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</si>
  <si>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</si>
  <si>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</si>
  <si>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</si>
  <si>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</si>
  <si>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</si>
  <si>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</si>
  <si>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</si>
  <si>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</si>
  <si>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</si>
  <si>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</si>
  <si>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</si>
  <si>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</si>
  <si>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</si>
  <si>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</si>
  <si>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</si>
  <si>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</si>
  <si>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</si>
  <si>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</si>
  <si>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</si>
  <si>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</si>
  <si>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</si>
  <si>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</si>
  <si>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</si>
  <si>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</si>
  <si>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</si>
  <si>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</si>
  <si>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</si>
  <si>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</si>
  <si>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</si>
  <si>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</si>
  <si>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</si>
  <si>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</si>
  <si>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</si>
  <si>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</si>
  <si>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</si>
  <si>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</si>
  <si>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</si>
  <si>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</si>
  <si>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</si>
  <si>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</si>
  <si>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</si>
  <si>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</si>
  <si>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</si>
  <si>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</si>
  <si>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</si>
  <si>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</si>
  <si>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</si>
  <si>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</si>
  <si>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</si>
  <si>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</si>
  <si>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</si>
  <si>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</si>
  <si>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</si>
  <si>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</si>
  <si>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</si>
  <si>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</si>
  <si>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</si>
  <si>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</si>
  <si>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</si>
  <si>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</si>
  <si>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</si>
  <si>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</si>
  <si>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</si>
  <si>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</si>
  <si>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</si>
  <si>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</si>
  <si>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</si>
  <si>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</si>
  <si>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</si>
  <si>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</si>
  <si>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</si>
  <si>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</si>
  <si>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</si>
  <si>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</si>
  <si>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</si>
  <si>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</si>
  <si>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</si>
  <si>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</si>
  <si>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</si>
  <si>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</si>
  <si>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</si>
  <si>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</si>
  <si>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</si>
  <si>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</si>
  <si>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</si>
  <si>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</si>
  <si>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</si>
  <si>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</si>
  <si>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</si>
  <si>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</si>
  <si>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</si>
  <si>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</si>
  <si>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</si>
  <si>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</si>
  <si>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</si>
  <si>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</si>
  <si>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</si>
  <si>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</si>
  <si>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</si>
  <si>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</si>
  <si>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</si>
  <si>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</si>
  <si>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</si>
  <si>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</si>
  <si>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</si>
  <si>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</si>
  <si>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</si>
  <si>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</si>
  <si>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</si>
  <si>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</si>
  <si>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</si>
  <si>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</si>
  <si>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</si>
  <si>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</si>
  <si>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</si>
  <si>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</si>
  <si>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</si>
  <si>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</si>
  <si>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</si>
  <si>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</si>
  <si>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</si>
  <si>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</si>
  <si>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</si>
  <si>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</si>
  <si>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</si>
  <si>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</si>
  <si>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</si>
  <si>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</si>
  <si>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</si>
  <si>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</si>
  <si>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</si>
  <si>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</si>
  <si>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</si>
  <si>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</si>
  <si>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</si>
  <si>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</si>
  <si>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</si>
  <si>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</si>
  <si>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</si>
  <si>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</si>
  <si>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</si>
  <si>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</si>
  <si>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</si>
  <si>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</si>
  <si>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</si>
  <si>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</si>
  <si>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</si>
  <si>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</si>
  <si>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</si>
  <si>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</si>
  <si>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</si>
  <si>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</si>
  <si>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</si>
  <si>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</si>
  <si>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</si>
  <si>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</si>
  <si>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</si>
  <si>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</si>
  <si>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</si>
  <si>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</si>
  <si>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</si>
  <si>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</si>
  <si>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</si>
  <si>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</si>
  <si>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</si>
  <si>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</si>
  <si>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</si>
  <si>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</si>
  <si>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</si>
  <si>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</si>
  <si>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</si>
  <si>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</si>
  <si>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</si>
  <si>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</si>
  <si>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</si>
  <si>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</si>
  <si>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</si>
  <si>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</si>
  <si>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</si>
  <si>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</si>
  <si>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</si>
  <si>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</si>
  <si>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</si>
  <si>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</si>
  <si>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</si>
  <si>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</si>
  <si>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</si>
  <si>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</si>
  <si>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</si>
  <si>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</si>
  <si>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</si>
  <si>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</si>
  <si>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</si>
  <si>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</si>
  <si>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</si>
  <si>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</si>
  <si>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</si>
  <si>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</si>
  <si>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</si>
  <si>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</si>
  <si>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</si>
  <si>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</si>
  <si>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</si>
  <si>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</si>
  <si>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</si>
  <si>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</si>
  <si>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</si>
  <si>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</si>
  <si>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</si>
  <si>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</si>
  <si>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</si>
  <si>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</si>
  <si>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</si>
  <si>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</si>
  <si>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</si>
  <si>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</si>
  <si>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</si>
  <si>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</si>
  <si>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</si>
  <si>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</si>
  <si>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</si>
  <si>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</si>
  <si>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</si>
  <si>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</si>
  <si>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</si>
  <si>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</si>
  <si>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</si>
  <si>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</si>
  <si>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</si>
  <si>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</si>
  <si>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</si>
  <si>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</si>
  <si>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</si>
  <si>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</si>
  <si>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</si>
  <si>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</si>
  <si>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</si>
  <si>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</si>
  <si>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</si>
  <si>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</si>
  <si>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</si>
  <si>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</si>
  <si>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</si>
  <si>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</si>
  <si>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</si>
  <si>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</si>
  <si>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</si>
  <si>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</si>
  <si>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</si>
  <si>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</si>
  <si>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</si>
  <si>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</si>
  <si>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</si>
  <si>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</si>
  <si>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</si>
  <si>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</si>
  <si>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</si>
  <si>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</si>
  <si>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</si>
  <si>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</si>
  <si>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</si>
  <si>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</si>
  <si>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</si>
  <si>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</si>
  <si>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</si>
  <si>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</si>
  <si>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</si>
  <si>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</si>
  <si>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</si>
  <si>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</si>
  <si>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</si>
  <si>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</si>
  <si>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</si>
  <si>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</si>
  <si>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</si>
  <si>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</si>
  <si>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</si>
  <si>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</si>
  <si>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</si>
  <si>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</si>
  <si>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</si>
  <si>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</si>
  <si>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</si>
  <si>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</si>
  <si>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</si>
  <si>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</si>
  <si>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</si>
  <si>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</si>
  <si>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</si>
  <si>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</si>
  <si>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</si>
  <si>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</si>
  <si>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</si>
  <si>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</si>
  <si>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</si>
  <si>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</si>
  <si>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</si>
  <si>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</si>
  <si>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</si>
  <si>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</si>
  <si>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</si>
  <si>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</si>
  <si>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</si>
  <si>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</si>
  <si>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</si>
  <si>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</si>
  <si>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</si>
  <si>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</si>
  <si>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</si>
  <si>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</si>
  <si>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</si>
  <si>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</si>
  <si>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</si>
  <si>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</si>
  <si>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</si>
  <si>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</si>
  <si>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</si>
  <si>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</si>
  <si>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</si>
  <si>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</si>
  <si>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</si>
  <si>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</si>
  <si>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</si>
  <si>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</si>
  <si>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</si>
  <si>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</si>
  <si>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</si>
  <si>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</si>
  <si>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</si>
  <si>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</si>
  <si>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</si>
  <si>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</si>
  <si>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</si>
  <si>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</si>
  <si>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</si>
  <si>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</si>
  <si>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</si>
  <si>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</si>
  <si>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</si>
  <si>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</si>
  <si>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</si>
  <si>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</si>
  <si>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</si>
  <si>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</si>
  <si>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</si>
  <si>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</si>
  <si>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</si>
  <si>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</si>
  <si>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</si>
  <si>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</si>
  <si>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</si>
  <si>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</si>
  <si>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</si>
  <si>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</si>
  <si>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</si>
  <si>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</si>
  <si>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</si>
  <si>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</si>
  <si>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</si>
  <si>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</si>
  <si>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</si>
  <si>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</si>
  <si>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</si>
  <si>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</si>
  <si>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</si>
  <si>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</si>
  <si>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</si>
  <si>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</si>
  <si>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</si>
  <si>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</si>
  <si>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</si>
  <si>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</si>
  <si>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</si>
  <si>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</si>
  <si>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</si>
  <si>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</si>
  <si>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</si>
  <si>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</si>
  <si>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</si>
  <si>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</si>
  <si>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</si>
  <si>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</si>
  <si>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</si>
  <si>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</si>
  <si>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</si>
  <si>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</si>
  <si>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</si>
  <si>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</si>
  <si>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</si>
  <si>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</si>
  <si>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</si>
  <si>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</si>
  <si>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</si>
  <si>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</si>
  <si>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</si>
  <si>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</si>
  <si>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</si>
  <si>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</si>
  <si>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</si>
  <si>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</si>
  <si>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</si>
  <si>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</si>
  <si>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</si>
  <si>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</si>
  <si>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</si>
  <si>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</si>
  <si>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</si>
  <si>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</si>
  <si>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</si>
  <si>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</si>
  <si>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</si>
  <si>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</si>
  <si>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</si>
  <si>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</si>
  <si>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</si>
  <si>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</si>
  <si>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</si>
  <si>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</si>
  <si>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</si>
  <si>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</si>
  <si>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</si>
  <si>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</si>
  <si>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</si>
  <si>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</si>
  <si>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</si>
  <si>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</si>
  <si>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</si>
  <si>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</si>
  <si>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</si>
  <si>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</si>
  <si>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</si>
  <si>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</si>
  <si>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</si>
  <si>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</si>
  <si>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</si>
  <si>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</si>
  <si>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</si>
  <si>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</si>
  <si>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</si>
  <si>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</si>
  <si>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</si>
  <si>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</si>
  <si>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</si>
  <si>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</si>
  <si>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</si>
  <si>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</si>
  <si>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</si>
  <si>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</si>
  <si>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</si>
  <si>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</si>
  <si>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</si>
  <si>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</si>
  <si>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</si>
  <si>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</si>
  <si>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</si>
  <si>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</si>
  <si>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</si>
  <si>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</si>
  <si>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</si>
  <si>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</si>
  <si>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</si>
  <si>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</si>
  <si>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</si>
  <si>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</si>
  <si>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</si>
  <si>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</si>
  <si>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</si>
  <si>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</si>
  <si>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</si>
  <si>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</si>
  <si>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</si>
  <si>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</si>
  <si>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</si>
  <si>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</si>
  <si>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</si>
  <si>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</si>
  <si>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</si>
  <si>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</si>
  <si>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</si>
  <si>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</si>
  <si>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</si>
  <si>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</si>
  <si>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</si>
  <si>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</si>
  <si>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</si>
  <si>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</si>
  <si>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</si>
  <si>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</si>
  <si>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</si>
  <si>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</si>
  <si>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</si>
  <si>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</si>
  <si>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</si>
  <si>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</si>
  <si>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</si>
  <si>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</si>
  <si>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</si>
  <si>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</si>
  <si>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</si>
  <si>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</si>
  <si>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</si>
  <si>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</si>
  <si>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</si>
  <si>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</si>
  <si>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</si>
  <si>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</si>
  <si>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</si>
  <si>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</si>
  <si>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</si>
  <si>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</si>
  <si>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</si>
  <si>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</si>
  <si>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</si>
  <si>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</si>
  <si>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</si>
  <si>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</si>
  <si>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</si>
  <si>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</si>
  <si>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</si>
  <si>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</si>
  <si>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</si>
  <si>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</si>
  <si>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</si>
  <si>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</si>
  <si>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</si>
  <si>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</si>
  <si>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</si>
  <si>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</si>
  <si>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</si>
  <si>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</si>
  <si>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</si>
  <si>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</si>
  <si>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</si>
  <si>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</si>
  <si>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</si>
  <si>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</si>
  <si>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</si>
  <si>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</si>
  <si>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</si>
  <si>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</si>
  <si>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</si>
  <si>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</si>
  <si>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</si>
  <si>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</si>
  <si>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</si>
  <si>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</si>
  <si>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</si>
  <si>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</si>
  <si>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</si>
  <si>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</si>
  <si>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</si>
  <si>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</si>
  <si>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</si>
  <si>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</si>
  <si>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</si>
  <si>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</si>
  <si>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</si>
  <si>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</si>
  <si>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</si>
  <si>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</si>
  <si>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</si>
  <si>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</si>
  <si>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</si>
  <si>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</si>
  <si>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</si>
  <si>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</si>
  <si>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</si>
  <si>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</si>
  <si>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</si>
  <si>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</si>
  <si>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</si>
  <si>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</si>
  <si>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</si>
  <si>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</si>
  <si>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</si>
  <si>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</si>
  <si>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</si>
  <si>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</si>
  <si>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</si>
  <si>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</si>
  <si>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</si>
  <si>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</si>
  <si>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</si>
  <si>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</si>
  <si>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</si>
  <si>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</si>
  <si>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</si>
  <si>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</si>
  <si>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</si>
  <si>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</si>
  <si>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</si>
  <si>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</si>
  <si>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</si>
  <si>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</si>
  <si>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</si>
  <si>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</si>
  <si>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</si>
  <si>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</si>
  <si>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</si>
  <si>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</si>
  <si>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</si>
  <si>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</si>
  <si>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</si>
  <si>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</si>
  <si>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</si>
  <si>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</si>
  <si>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</si>
  <si>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</si>
  <si>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</si>
  <si>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</si>
  <si>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</si>
  <si>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</si>
  <si>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</si>
  <si>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</si>
  <si>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</si>
  <si>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</si>
  <si>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</si>
  <si>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</si>
  <si>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</si>
  <si>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</si>
  <si>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</si>
  <si>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</si>
  <si>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</si>
  <si>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</si>
  <si>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</si>
  <si>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</si>
  <si>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</si>
  <si>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</si>
  <si>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</si>
  <si>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</si>
  <si>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</si>
  <si>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</si>
  <si>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</si>
  <si>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</si>
  <si>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</si>
  <si>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</si>
  <si>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</si>
  <si>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</si>
  <si>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</si>
  <si>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</si>
  <si>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</si>
  <si>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</si>
  <si>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</si>
  <si>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</si>
  <si>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</si>
  <si>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</si>
  <si>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</si>
  <si>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</si>
  <si>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</si>
  <si>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</si>
  <si>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</si>
  <si>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</si>
  <si>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</si>
  <si>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</si>
  <si>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</si>
  <si>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</si>
  <si>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</si>
  <si>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</si>
  <si>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</si>
  <si>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</si>
  <si>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</si>
  <si>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</si>
  <si>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</si>
  <si>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</si>
  <si>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</si>
  <si>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</si>
  <si>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</si>
  <si>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</si>
  <si>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</si>
  <si>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</si>
  <si>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</si>
  <si>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</si>
  <si>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</si>
  <si>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</si>
  <si>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</si>
  <si>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</si>
  <si>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</si>
  <si>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</si>
  <si>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</si>
  <si>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</si>
  <si>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</si>
  <si>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</si>
  <si>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</si>
  <si>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</si>
  <si>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</si>
  <si>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</si>
  <si>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</si>
  <si>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</si>
  <si>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</si>
  <si>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</si>
  <si>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</si>
  <si>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</si>
  <si>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</si>
  <si>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</si>
  <si>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</si>
  <si>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</si>
  <si>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</si>
  <si>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</si>
  <si>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</si>
  <si>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</si>
  <si>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</si>
  <si>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</si>
  <si>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</si>
  <si>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</si>
  <si>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</si>
  <si>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</si>
  <si>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</si>
  <si>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</si>
  <si>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</si>
  <si>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</si>
  <si>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</si>
  <si>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</si>
  <si>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</si>
  <si>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</si>
  <si>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</si>
  <si>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</si>
  <si>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</si>
  <si>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</si>
  <si>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</si>
  <si>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</si>
  <si>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</si>
  <si>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</si>
  <si>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</si>
  <si>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</si>
  <si>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</si>
  <si>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</si>
  <si>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</si>
  <si>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</si>
  <si>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</si>
  <si>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</si>
  <si>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</si>
  <si>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</si>
  <si>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</si>
  <si>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</si>
  <si>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</si>
  <si>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</si>
  <si>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</si>
  <si>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</si>
  <si>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</si>
  <si>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</si>
  <si>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</si>
  <si>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</si>
  <si>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</si>
  <si>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</si>
  <si>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</si>
  <si>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</si>
  <si>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</si>
  <si>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</si>
  <si>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</si>
  <si>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</si>
  <si>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</si>
  <si>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</si>
  <si>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</si>
  <si>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</si>
  <si>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</si>
  <si>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</si>
  <si>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</si>
  <si>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</si>
  <si>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</si>
  <si>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</si>
  <si>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</si>
  <si>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</si>
  <si>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</si>
  <si>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</si>
  <si>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</si>
  <si>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</si>
  <si>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</si>
  <si>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</si>
  <si>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</si>
  <si>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</si>
  <si>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</si>
  <si>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</si>
  <si>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</si>
  <si>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</si>
  <si>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</si>
  <si>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</si>
  <si>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</si>
  <si>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</si>
  <si>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</si>
  <si>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</si>
  <si>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</si>
  <si>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</si>
  <si>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</si>
  <si>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</si>
  <si>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</si>
  <si>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</si>
  <si>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</si>
  <si>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</si>
  <si>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</si>
  <si>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</si>
  <si>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</si>
  <si>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</si>
  <si>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</si>
  <si>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</si>
  <si>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</si>
  <si>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</si>
  <si>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</si>
  <si>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</si>
  <si>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</si>
  <si>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</si>
  <si>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</si>
  <si>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</si>
  <si>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</si>
  <si>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</si>
  <si>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</si>
  <si>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</si>
  <si>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</si>
  <si>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</si>
  <si>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</si>
  <si>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</si>
  <si>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</si>
  <si>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</si>
  <si>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</si>
  <si>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</si>
  <si>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</si>
  <si>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</si>
  <si>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</si>
  <si>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</si>
  <si>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</si>
  <si>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</si>
  <si>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</si>
  <si>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</si>
  <si>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</si>
  <si>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</si>
  <si>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</si>
  <si>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</si>
  <si>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</si>
  <si>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</si>
  <si>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</si>
  <si>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</si>
  <si>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</si>
  <si>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</si>
  <si>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</si>
  <si>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</si>
  <si>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</si>
  <si>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</si>
  <si>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</si>
  <si>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</si>
  <si>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</si>
  <si>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</si>
  <si>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</si>
  <si>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</si>
  <si>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</si>
  <si>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</si>
  <si>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</si>
  <si>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</si>
  <si>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</si>
  <si>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</si>
  <si>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</si>
  <si>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</si>
  <si>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</si>
  <si>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</si>
  <si>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</si>
  <si>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</si>
  <si>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</si>
  <si>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</si>
  <si>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</si>
  <si>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</si>
  <si>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</si>
  <si>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</si>
  <si>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</si>
  <si>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</si>
  <si>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</si>
  <si>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</si>
  <si>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</si>
  <si>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</si>
  <si>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</si>
  <si>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</si>
  <si>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</si>
  <si>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</si>
  <si>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</si>
  <si>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</si>
  <si>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</si>
  <si>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</si>
  <si>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</si>
  <si>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</si>
  <si>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</si>
  <si>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</si>
  <si>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</si>
  <si>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</si>
  <si>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</si>
  <si>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</si>
  <si>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</si>
  <si>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</si>
  <si>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</si>
  <si>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</si>
  <si>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</si>
  <si>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</si>
  <si>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</si>
  <si>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</si>
  <si>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</si>
  <si>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</si>
  <si>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</si>
  <si>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</si>
  <si>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</si>
  <si>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</si>
  <si>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</si>
  <si>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</si>
  <si>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</si>
  <si>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</si>
  <si>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</si>
  <si>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</si>
  <si>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</si>
  <si>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</si>
  <si>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</si>
  <si>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</si>
  <si>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</si>
  <si>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</si>
  <si>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</si>
  <si>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</si>
  <si>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</si>
  <si>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</si>
  <si>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</si>
  <si>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</si>
  <si>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</si>
  <si>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</si>
  <si>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</si>
  <si>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</si>
  <si>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</si>
  <si>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</si>
  <si>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</si>
  <si>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</si>
  <si>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</si>
  <si>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</si>
  <si>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</si>
  <si>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</si>
  <si>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</si>
  <si>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</si>
  <si>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</si>
  <si>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</si>
  <si>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</si>
  <si>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</si>
  <si>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</si>
  <si>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</si>
  <si>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</si>
  <si>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</si>
  <si>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</si>
  <si>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</si>
  <si>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</si>
  <si>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</si>
  <si>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</si>
  <si>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</si>
  <si>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</si>
  <si>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</si>
  <si>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</si>
  <si>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</si>
  <si>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</si>
  <si>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</si>
  <si>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</si>
  <si>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</si>
  <si>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</si>
  <si>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</si>
  <si>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</si>
  <si>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</si>
  <si>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</si>
  <si>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</si>
  <si>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</si>
  <si>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</si>
  <si>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</si>
  <si>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</si>
  <si>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</si>
  <si>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</si>
  <si>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</si>
  <si>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</si>
  <si>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</si>
  <si>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</si>
  <si>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</si>
  <si>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</si>
  <si>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</si>
  <si>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</si>
  <si>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</si>
  <si>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</si>
  <si>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</si>
  <si>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</si>
  <si>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</si>
  <si>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</si>
  <si>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</si>
  <si>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</si>
  <si>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</si>
  <si>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</si>
  <si>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</si>
  <si>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</si>
  <si>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</si>
  <si>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</si>
  <si>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</si>
  <si>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</si>
  <si>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</si>
  <si>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</si>
  <si>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</si>
  <si>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</si>
  <si>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</si>
  <si>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</si>
  <si>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</si>
  <si>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</si>
  <si>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</si>
  <si>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</si>
  <si>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</si>
  <si>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</si>
  <si>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</si>
  <si>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</si>
  <si>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</si>
  <si>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</si>
  <si>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</si>
  <si>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</si>
  <si>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</si>
  <si>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</si>
  <si>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</si>
  <si>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</si>
  <si>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</si>
  <si>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</si>
  <si>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</si>
  <si>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</si>
  <si>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</si>
  <si>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</si>
  <si>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</si>
  <si>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</si>
  <si>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</si>
  <si>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</si>
  <si>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</si>
  <si>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</si>
  <si>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</si>
  <si>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</si>
  <si>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</si>
  <si>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</si>
  <si>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</si>
  <si>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</si>
  <si>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</si>
  <si>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</si>
  <si>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</si>
  <si>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</si>
  <si>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</si>
  <si>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</si>
  <si>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</si>
  <si>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</si>
  <si>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</si>
  <si>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</si>
  <si>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</si>
  <si>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</si>
  <si>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</si>
  <si>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</si>
  <si>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</si>
  <si>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</si>
  <si>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</si>
  <si>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</si>
  <si>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</si>
  <si>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</si>
  <si>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</si>
  <si>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</si>
  <si>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</si>
  <si>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</si>
  <si>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</si>
  <si>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</si>
  <si>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</si>
  <si>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</si>
  <si>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</si>
  <si>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</si>
  <si>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</si>
  <si>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</si>
  <si>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</si>
  <si>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</si>
  <si>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</si>
  <si>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</si>
  <si>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</si>
  <si>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</si>
  <si>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</si>
  <si>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</si>
  <si>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</si>
  <si>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</si>
  <si>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</si>
  <si>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</si>
  <si>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</si>
  <si>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</si>
  <si>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</si>
  <si>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</si>
  <si>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</si>
  <si>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</si>
  <si>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</si>
  <si>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</si>
  <si>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</si>
  <si>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</si>
  <si>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</si>
  <si>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</si>
  <si>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</si>
  <si>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</si>
  <si>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</si>
  <si>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</si>
  <si>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</si>
  <si>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</si>
  <si>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</si>
  <si>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</si>
  <si>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</si>
  <si>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</si>
  <si>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</si>
  <si>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</si>
  <si>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</si>
  <si>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</si>
  <si>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</si>
  <si>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</si>
  <si>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</si>
  <si>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</si>
  <si>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</si>
  <si>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</si>
  <si>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</si>
  <si>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</si>
  <si>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</si>
  <si>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</si>
  <si>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</si>
  <si>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</si>
  <si>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</si>
  <si>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</si>
  <si>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</si>
  <si>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</si>
  <si>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</si>
  <si>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</si>
  <si>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</si>
  <si>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</si>
  <si>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</si>
  <si>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</si>
  <si>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</si>
  <si>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</si>
  <si>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</si>
  <si>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</si>
  <si>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</si>
  <si>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</si>
  <si>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</si>
  <si>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</si>
  <si>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</si>
  <si>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</si>
  <si>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</si>
  <si>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</si>
  <si>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</si>
  <si>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</si>
  <si>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</si>
  <si>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</si>
  <si>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</si>
  <si>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</si>
  <si>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</si>
  <si>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</si>
  <si>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</si>
  <si>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</si>
  <si>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</si>
  <si>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</si>
  <si>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</si>
  <si>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</si>
  <si>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</si>
  <si>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</si>
  <si>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</si>
  <si>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</si>
  <si>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</si>
  <si>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</si>
  <si>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</si>
  <si>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</si>
  <si>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</si>
  <si>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</si>
  <si>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</si>
  <si>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</si>
  <si>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</si>
  <si>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</si>
  <si>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</si>
  <si>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</si>
  <si>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</si>
  <si>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</si>
  <si>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</si>
  <si>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</si>
  <si>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</si>
  <si>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</si>
  <si>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</si>
  <si>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</si>
  <si>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</si>
  <si>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</si>
  <si>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</si>
  <si>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</si>
  <si>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</si>
  <si>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</si>
  <si>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</si>
  <si>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</si>
  <si>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</si>
  <si>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</si>
  <si>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</si>
  <si>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</si>
  <si>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</si>
  <si>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</si>
  <si>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</si>
  <si>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</si>
  <si>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</si>
  <si>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</si>
  <si>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</si>
  <si>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</si>
  <si>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</si>
  <si>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</si>
  <si>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</si>
  <si>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</si>
  <si>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</si>
  <si>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</si>
  <si>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</si>
  <si>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</si>
  <si>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</si>
  <si>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</si>
  <si>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</si>
  <si>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</si>
  <si>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</si>
  <si>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</si>
  <si>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</si>
  <si>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</si>
  <si>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</si>
  <si>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</si>
  <si>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</si>
  <si>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</si>
  <si>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</si>
  <si>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</si>
  <si>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</si>
  <si>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</si>
  <si>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</si>
  <si>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</si>
  <si>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</si>
  <si>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</si>
  <si>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</si>
  <si>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</si>
  <si>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</si>
  <si>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</si>
  <si>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</si>
  <si>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</si>
  <si>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</si>
  <si>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</si>
  <si>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</si>
  <si>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</si>
  <si>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</si>
  <si>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</si>
  <si>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</si>
  <si>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</si>
  <si>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</si>
  <si>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</si>
  <si>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</si>
  <si>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</si>
  <si>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</si>
  <si>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</si>
  <si>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</si>
  <si>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</si>
  <si>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</si>
  <si>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</si>
  <si>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</si>
  <si>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</si>
  <si>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</si>
  <si>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</si>
  <si>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</si>
  <si>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</si>
  <si>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</si>
  <si>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</si>
  <si>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</si>
  <si>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</si>
  <si>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</si>
  <si>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</si>
  <si>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</si>
  <si>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</si>
  <si>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</si>
  <si>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</si>
  <si>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</si>
  <si>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</si>
  <si>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</si>
  <si>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</si>
  <si>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</si>
  <si>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</si>
  <si>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</si>
  <si>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</si>
  <si>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</si>
  <si>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</si>
  <si>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</si>
  <si>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</si>
  <si>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</si>
  <si>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</si>
  <si>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</si>
  <si>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</si>
  <si>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</si>
  <si>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</si>
  <si>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</si>
  <si>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</si>
  <si>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</si>
  <si>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</si>
  <si>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</si>
  <si>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</si>
  <si>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</si>
  <si>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</si>
  <si>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</si>
  <si>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</si>
  <si>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</si>
  <si>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</si>
  <si>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</si>
  <si>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</si>
  <si>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</si>
  <si>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</si>
  <si>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</si>
  <si>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</si>
  <si>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</si>
  <si>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</si>
  <si>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</si>
  <si>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</si>
  <si>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</si>
  <si>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</si>
  <si>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</si>
  <si>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</si>
  <si>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</si>
  <si>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</si>
  <si>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</si>
  <si>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</si>
  <si>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</si>
  <si>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</si>
  <si>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</si>
  <si>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</si>
  <si>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</si>
  <si>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</si>
  <si>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</si>
  <si>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</si>
  <si>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</si>
  <si>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</si>
  <si>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</si>
  <si>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</si>
  <si>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</si>
  <si>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</si>
  <si>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</si>
  <si>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</si>
  <si>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</si>
  <si>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</si>
  <si>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</si>
  <si>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</si>
  <si>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</si>
  <si>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</si>
  <si>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</si>
  <si>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</si>
  <si>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</si>
  <si>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</si>
  <si>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</si>
  <si>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</si>
  <si>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</si>
  <si>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</si>
  <si>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</si>
  <si>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</si>
  <si>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</si>
  <si>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</si>
  <si>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</si>
  <si>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</si>
  <si>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</si>
  <si>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</si>
  <si>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</si>
  <si>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</si>
  <si>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</si>
  <si>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</si>
  <si>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</si>
  <si>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</si>
  <si>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</si>
  <si>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</si>
  <si>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</si>
  <si>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</si>
  <si>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</si>
  <si>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</si>
  <si>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</si>
  <si>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</si>
  <si>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</si>
  <si>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</si>
  <si>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</si>
  <si>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</si>
  <si>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</si>
  <si>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</si>
  <si>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</si>
  <si>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</si>
  <si>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</si>
  <si>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</si>
  <si>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</si>
  <si>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</si>
  <si>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</si>
  <si>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</si>
  <si>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</si>
  <si>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</si>
  <si>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</si>
  <si>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</si>
  <si>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</si>
  <si>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</si>
  <si>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</si>
  <si>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</si>
  <si>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</si>
  <si>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</si>
  <si>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</si>
  <si>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</si>
  <si>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</si>
  <si>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</si>
  <si>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</si>
  <si>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</si>
  <si>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</si>
  <si>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</si>
  <si>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</si>
  <si>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</si>
  <si>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</si>
  <si>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</si>
  <si>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</si>
  <si>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</si>
  <si>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</si>
  <si>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</si>
  <si>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</si>
  <si>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</si>
  <si>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</si>
  <si>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</si>
  <si>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</si>
  <si>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</si>
  <si>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</si>
  <si>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</si>
  <si>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</si>
  <si>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</si>
  <si>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</si>
  <si>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</si>
  <si>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</si>
  <si>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</si>
  <si>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</si>
  <si>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</si>
  <si>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</si>
  <si>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</si>
  <si>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</si>
  <si>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</si>
  <si>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</si>
  <si>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</si>
  <si>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</si>
  <si>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</si>
  <si>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</si>
  <si>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</si>
  <si>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</si>
  <si>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</si>
  <si>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</si>
  <si>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</si>
  <si>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</si>
  <si>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</si>
  <si>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</si>
  <si>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</si>
  <si>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</si>
  <si>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</si>
  <si>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</si>
  <si>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</si>
  <si>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</si>
  <si>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</si>
  <si>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</si>
  <si>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</si>
  <si>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</si>
  <si>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</si>
  <si>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</si>
  <si>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</si>
  <si>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</si>
  <si>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</si>
  <si>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</si>
  <si>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</si>
  <si>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</si>
  <si>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</si>
  <si>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</si>
  <si>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</si>
  <si>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</si>
  <si>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</si>
  <si>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</si>
  <si>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</si>
  <si>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</si>
  <si>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</si>
  <si>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</si>
  <si>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</si>
  <si>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</si>
  <si>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</si>
  <si>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</si>
  <si>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</si>
  <si>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</si>
  <si>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</si>
  <si>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</si>
  <si>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</si>
  <si>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</si>
  <si>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</si>
  <si>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</si>
  <si>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</si>
  <si>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</si>
  <si>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</si>
  <si>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</si>
  <si>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</si>
  <si>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</si>
  <si>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</si>
  <si>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</si>
  <si>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</si>
  <si>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</si>
  <si>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</si>
  <si>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</si>
  <si>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</si>
  <si>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</si>
  <si>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</si>
  <si>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</si>
  <si>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</si>
  <si>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</si>
  <si>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</si>
  <si>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</si>
  <si>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</si>
  <si>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</si>
  <si>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</si>
  <si>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</si>
  <si>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</si>
  <si>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</si>
  <si>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</si>
  <si>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</si>
  <si>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</si>
  <si>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</si>
  <si>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</si>
  <si>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</si>
  <si>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</si>
  <si>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</si>
  <si>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</si>
  <si>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</si>
  <si>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</si>
  <si>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</si>
  <si>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</si>
  <si>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</si>
  <si>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</si>
  <si>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</si>
  <si>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</si>
  <si>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</si>
  <si>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</si>
  <si>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</si>
  <si>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</si>
  <si>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</si>
  <si>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</si>
  <si>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</si>
  <si>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</si>
  <si>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</si>
  <si>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</si>
  <si>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</si>
  <si>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</si>
  <si>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</si>
  <si>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</si>
  <si>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</si>
  <si>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</si>
  <si>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</si>
  <si>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</si>
  <si>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</si>
  <si>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</si>
  <si>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</si>
  <si>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</si>
  <si>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</si>
  <si>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</si>
  <si>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</si>
  <si>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</si>
  <si>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</si>
  <si>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</si>
  <si>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</si>
  <si>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</si>
  <si>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</si>
  <si>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</si>
  <si>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</si>
  <si>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</si>
  <si>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</si>
  <si>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</si>
  <si>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</si>
  <si>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</si>
  <si>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</si>
  <si>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</si>
  <si>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</si>
  <si>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</si>
  <si>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</si>
  <si>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</si>
  <si>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</si>
  <si>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</si>
  <si>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</si>
  <si>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</si>
  <si>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</si>
  <si>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</si>
  <si>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</si>
  <si>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</si>
  <si>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</si>
  <si>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</si>
  <si>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</si>
  <si>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</si>
  <si>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</si>
  <si>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</si>
  <si>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</si>
  <si>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</si>
  <si>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</si>
  <si>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</si>
  <si>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</si>
  <si>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</si>
  <si>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</si>
  <si>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</si>
  <si>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</si>
  <si>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</si>
  <si>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</si>
  <si>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</si>
  <si>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</si>
  <si>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</si>
  <si>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</si>
  <si>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</si>
  <si>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</si>
  <si>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</si>
  <si>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</si>
  <si>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</si>
  <si>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</si>
  <si>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</si>
  <si>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</si>
  <si>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</si>
  <si>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</si>
  <si>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</si>
  <si>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</si>
  <si>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</si>
  <si>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</si>
  <si>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</si>
  <si>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</si>
  <si>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</si>
  <si>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</si>
  <si>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</si>
  <si>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</si>
  <si>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</si>
  <si>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</si>
  <si>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</si>
  <si>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</si>
  <si>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</si>
  <si>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</si>
  <si>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</si>
  <si>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</si>
  <si>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</si>
  <si>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</si>
  <si>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</si>
  <si>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</si>
  <si>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</si>
  <si>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</si>
  <si>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</si>
  <si>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</si>
  <si>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</si>
  <si>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</si>
  <si>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</si>
  <si>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</si>
  <si>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</si>
  <si>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</si>
  <si>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</si>
  <si>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</si>
  <si>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</si>
  <si>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</si>
  <si>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</si>
  <si>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</si>
  <si>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</si>
  <si>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</si>
  <si>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</si>
  <si>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</si>
  <si>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</si>
  <si>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</si>
  <si>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</si>
  <si>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</si>
  <si>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</si>
  <si>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</si>
  <si>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</si>
  <si>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</si>
  <si>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</si>
  <si>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</si>
  <si>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</si>
  <si>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</si>
  <si>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</si>
  <si>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</si>
  <si>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</si>
  <si>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</si>
  <si>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</si>
  <si>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</si>
  <si>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</si>
  <si>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</si>
  <si>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</si>
  <si>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</si>
  <si>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</si>
  <si>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</si>
  <si>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</si>
  <si>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</si>
  <si>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</si>
  <si>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</si>
  <si>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</si>
  <si>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</si>
  <si>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</si>
  <si>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</si>
  <si>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</si>
  <si>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</si>
  <si>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</si>
  <si>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</si>
  <si>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</si>
  <si>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</si>
  <si>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</si>
  <si>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</si>
  <si>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</si>
  <si>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</si>
  <si>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</si>
  <si>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</si>
  <si>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</si>
  <si>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</si>
  <si>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</si>
  <si>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</si>
  <si>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</si>
  <si>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</si>
  <si>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</si>
  <si>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</si>
  <si>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</si>
  <si>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</si>
  <si>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</si>
  <si>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</si>
  <si>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</si>
  <si>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</si>
  <si>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</si>
  <si>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</si>
  <si>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</si>
  <si>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</si>
  <si>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</si>
  <si>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</si>
  <si>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</si>
  <si>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</si>
  <si>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</si>
  <si>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</si>
  <si>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</si>
  <si>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</si>
  <si>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</si>
  <si>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</si>
  <si>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</si>
  <si>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</si>
  <si>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</si>
  <si>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</si>
  <si>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</si>
  <si>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</si>
  <si>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</si>
  <si>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</si>
  <si>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</si>
  <si>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</si>
  <si>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</si>
  <si>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</si>
  <si>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</si>
  <si>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</si>
  <si>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</si>
  <si>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</si>
  <si>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</si>
  <si>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</si>
  <si>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</si>
  <si>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</si>
  <si>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</si>
  <si>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</si>
  <si>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</si>
  <si>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</si>
  <si>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</si>
  <si>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</si>
  <si>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</si>
  <si>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</si>
  <si>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</si>
  <si>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</si>
  <si>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</si>
  <si>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</si>
  <si>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</si>
  <si>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</si>
  <si>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</si>
  <si>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</si>
  <si>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</si>
  <si>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</si>
  <si>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</si>
  <si>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</si>
  <si>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</si>
  <si>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</si>
  <si>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</si>
  <si>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</si>
  <si>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</si>
  <si>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</si>
  <si>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</si>
  <si>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</si>
  <si>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</si>
  <si>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</si>
  <si>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</si>
  <si>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</si>
  <si>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</si>
  <si>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</si>
  <si>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</si>
  <si>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</si>
  <si>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</si>
  <si>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</si>
  <si>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</si>
  <si>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</si>
  <si>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</si>
  <si>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</si>
  <si>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</si>
  <si>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</si>
  <si>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</si>
  <si>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</si>
  <si>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</si>
  <si>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</si>
  <si>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</si>
  <si>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</si>
  <si>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</si>
  <si>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</si>
  <si>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</si>
  <si>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</si>
  <si>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</si>
  <si>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</si>
  <si>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</si>
  <si>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</si>
  <si>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</si>
  <si>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</si>
  <si>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</si>
  <si>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</si>
  <si>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</si>
  <si>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</si>
  <si>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</si>
  <si>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</si>
  <si>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</si>
  <si>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</si>
  <si>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</si>
  <si>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</si>
  <si>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</si>
  <si>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</si>
  <si>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</si>
  <si>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</si>
  <si>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</si>
  <si>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</si>
  <si>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</si>
  <si>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</si>
  <si>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</si>
  <si>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</si>
  <si>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</si>
  <si>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</si>
  <si>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</si>
  <si>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</si>
  <si>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</si>
  <si>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</si>
  <si>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</si>
  <si>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</si>
  <si>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</si>
  <si>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</si>
  <si>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</si>
  <si>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</si>
  <si>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</si>
  <si>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</si>
  <si>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</si>
  <si>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</si>
  <si>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</si>
  <si>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</si>
  <si>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</si>
  <si>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</si>
  <si>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</si>
  <si>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</si>
  <si>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</si>
  <si>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</si>
  <si>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</si>
  <si>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</si>
  <si>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</si>
  <si>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</si>
  <si>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</si>
  <si>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</si>
  <si>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</si>
  <si>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</si>
  <si>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</si>
  <si>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</si>
  <si>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</si>
  <si>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</si>
  <si>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</si>
  <si>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</si>
  <si>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</si>
  <si>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</si>
  <si>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</si>
  <si>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</si>
  <si>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</si>
  <si>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</si>
  <si>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</si>
  <si>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</si>
  <si>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</si>
  <si>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</si>
  <si>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</si>
  <si>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</si>
  <si>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</si>
  <si>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</si>
  <si>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</si>
  <si>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</si>
  <si>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</si>
  <si>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</si>
  <si>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</si>
  <si>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</si>
  <si>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</si>
  <si>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</si>
  <si>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</si>
  <si>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</si>
  <si>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</si>
  <si>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</si>
  <si>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</si>
  <si>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</si>
  <si>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</si>
  <si>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</si>
  <si>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</si>
  <si>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</si>
  <si>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</si>
  <si>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</si>
  <si>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</si>
  <si>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</si>
  <si>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</si>
  <si>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</si>
  <si>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</si>
  <si>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</si>
  <si>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</si>
  <si>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</si>
  <si>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</si>
  <si>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</si>
  <si>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</si>
  <si>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</si>
  <si>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</si>
  <si>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</si>
  <si>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</si>
  <si>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</si>
  <si>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</si>
  <si>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</si>
  <si>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</si>
  <si>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</si>
  <si>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</si>
  <si>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</si>
  <si>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</si>
  <si>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</si>
  <si>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</si>
  <si>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</si>
  <si>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</si>
  <si>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</si>
  <si>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</si>
  <si>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</si>
  <si>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</si>
  <si>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</si>
  <si>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</si>
  <si>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</si>
  <si>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</si>
  <si>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</si>
  <si>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</si>
  <si>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</si>
  <si>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</si>
  <si>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</si>
  <si>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</si>
  <si>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</si>
  <si>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</si>
  <si>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</si>
  <si>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</si>
  <si>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</si>
  <si>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</si>
  <si>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</si>
  <si>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</si>
  <si>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</si>
  <si>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</si>
  <si>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</si>
  <si>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</si>
  <si>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</si>
  <si>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</si>
  <si>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</si>
  <si>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</si>
  <si>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</si>
  <si>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</si>
  <si>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</si>
  <si>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</si>
  <si>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</si>
  <si>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</si>
  <si>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</si>
  <si>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</si>
  <si>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</si>
  <si>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</si>
  <si>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</si>
  <si>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</si>
  <si>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</si>
  <si>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</si>
  <si>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</si>
  <si>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</si>
  <si>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</si>
  <si>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</si>
  <si>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</si>
  <si>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</si>
  <si>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</si>
  <si>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</si>
  <si>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</si>
  <si>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</si>
  <si>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</si>
  <si>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</si>
  <si>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</si>
  <si>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</si>
  <si>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</si>
  <si>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</si>
  <si>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</si>
  <si>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</si>
  <si>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</si>
  <si>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</si>
  <si>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</si>
  <si>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</si>
  <si>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</si>
  <si>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</si>
  <si>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</si>
  <si>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</si>
  <si>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</si>
  <si>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</si>
  <si>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</si>
  <si>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</si>
  <si>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</si>
  <si>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</si>
  <si>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</si>
  <si>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</si>
  <si>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</si>
  <si>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</si>
  <si>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</si>
  <si>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</si>
  <si>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</si>
  <si>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</si>
  <si>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</si>
  <si>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</si>
  <si>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</si>
  <si>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</si>
  <si>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</si>
  <si>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</si>
  <si>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</si>
  <si>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</si>
  <si>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</si>
  <si>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</si>
  <si>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</si>
  <si>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</si>
  <si>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</si>
  <si>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</si>
  <si>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</si>
  <si>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</si>
  <si>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</si>
  <si>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</si>
  <si>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</si>
  <si>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</si>
  <si>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</si>
  <si>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</si>
  <si>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</si>
  <si>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</si>
  <si>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</si>
  <si>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</si>
  <si>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</si>
  <si>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</si>
  <si>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</si>
  <si>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</si>
  <si>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</si>
  <si>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</si>
  <si>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</si>
  <si>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</si>
  <si>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</si>
  <si>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</si>
  <si>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</si>
  <si>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</si>
  <si>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</si>
  <si>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</si>
  <si>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</si>
  <si>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</si>
  <si>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</si>
  <si>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</si>
  <si>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</si>
  <si>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</si>
  <si>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</si>
  <si>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</si>
  <si>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</si>
  <si>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</si>
  <si>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</si>
  <si>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</si>
  <si>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</si>
  <si>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</si>
  <si>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</si>
  <si>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</si>
  <si>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</si>
  <si>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</si>
  <si>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</si>
  <si>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</si>
  <si>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</si>
  <si>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</si>
  <si>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</si>
  <si>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</si>
  <si>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</si>
  <si>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</si>
  <si>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</si>
  <si>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</si>
  <si>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</si>
  <si>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</si>
  <si>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</si>
  <si>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</si>
  <si>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</si>
  <si>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</si>
  <si>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</si>
  <si>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</si>
  <si>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</si>
  <si>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</si>
  <si>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</si>
  <si>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</si>
  <si>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</si>
  <si>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</si>
  <si>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</si>
  <si>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</si>
  <si>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</si>
  <si>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</si>
  <si>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</si>
  <si>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</si>
  <si>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</si>
  <si>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</si>
  <si>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</si>
  <si>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</si>
  <si>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</si>
  <si>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</si>
  <si>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</si>
  <si>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</si>
  <si>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</si>
  <si>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</si>
  <si>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</si>
  <si>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</si>
  <si>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</si>
  <si>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</si>
  <si>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</si>
  <si>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</si>
  <si>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</si>
  <si>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</si>
  <si>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</si>
  <si>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</si>
  <si>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</si>
  <si>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</si>
  <si>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</si>
  <si>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</si>
  <si>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</si>
  <si>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</si>
  <si>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</si>
  <si>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</si>
  <si>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</si>
  <si>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</si>
  <si>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</si>
  <si>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</si>
  <si>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</si>
  <si>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</si>
  <si>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</si>
  <si>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</si>
  <si>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</si>
  <si>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</si>
  <si>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</si>
  <si>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</si>
  <si>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</si>
  <si>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</si>
  <si>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</si>
  <si>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</si>
  <si>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</si>
  <si>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</si>
  <si>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</si>
  <si>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</si>
  <si>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</si>
  <si>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</si>
  <si>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</si>
  <si>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</si>
  <si>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</si>
  <si>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</si>
  <si>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</si>
  <si>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</si>
  <si>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</si>
  <si>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</si>
  <si>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</si>
  <si>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</si>
  <si>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</si>
  <si>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</si>
  <si>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</si>
  <si>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</si>
  <si>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</si>
  <si>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</si>
  <si>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</si>
  <si>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</si>
  <si>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</si>
  <si>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</si>
  <si>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</si>
  <si>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</si>
  <si>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</si>
  <si>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</si>
  <si>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</si>
  <si>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</si>
  <si>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</si>
  <si>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</si>
  <si>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</si>
  <si>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</si>
  <si>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</si>
  <si>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</si>
  <si>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</si>
  <si>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</si>
  <si>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</si>
  <si>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</si>
  <si>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</si>
  <si>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</si>
  <si>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</si>
  <si>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</si>
  <si>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</si>
  <si>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</si>
  <si>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</si>
  <si>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</si>
  <si>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</si>
  <si>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</si>
  <si>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</si>
  <si>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</si>
  <si>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</si>
  <si>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</si>
  <si>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</si>
  <si>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</si>
  <si>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</si>
  <si>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</si>
  <si>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</si>
  <si>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</si>
  <si>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</si>
  <si>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</si>
  <si>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</si>
  <si>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</si>
  <si>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</si>
  <si>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</si>
  <si>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</si>
  <si>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</si>
  <si>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</si>
  <si>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</si>
  <si>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</si>
  <si>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</si>
  <si>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</si>
  <si>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</si>
  <si>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</si>
  <si>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</si>
  <si>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</si>
  <si>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</si>
  <si>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</si>
  <si>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</si>
  <si>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</si>
  <si>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</si>
  <si>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</si>
  <si>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</si>
  <si>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</si>
  <si>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</si>
  <si>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</si>
  <si>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</si>
  <si>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</si>
  <si>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</si>
  <si>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</si>
  <si>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</si>
  <si>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</si>
  <si>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</si>
  <si>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</si>
  <si>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</si>
  <si>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</si>
  <si>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</si>
  <si>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</si>
  <si>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</si>
  <si>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</si>
  <si>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</si>
  <si>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</si>
  <si>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</si>
  <si>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</si>
  <si>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</si>
  <si>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</si>
  <si>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</si>
  <si>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</si>
  <si>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</si>
  <si>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</si>
  <si>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</si>
  <si>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</si>
  <si>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</si>
  <si>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</si>
  <si>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</si>
  <si>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</si>
  <si>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</si>
  <si>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</si>
  <si>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</si>
  <si>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</si>
  <si>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</si>
  <si>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</si>
  <si>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</si>
  <si>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</si>
  <si>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</si>
  <si>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</si>
  <si>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</si>
  <si>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</si>
  <si>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</si>
  <si>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</si>
  <si>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</si>
  <si>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</si>
  <si>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</si>
  <si>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</si>
  <si>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</si>
  <si>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</si>
  <si>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</si>
  <si>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</si>
  <si>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</si>
  <si>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</si>
  <si>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</si>
  <si>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</si>
  <si>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</si>
  <si>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</si>
  <si>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</si>
  <si>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</si>
  <si>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</si>
  <si>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</si>
  <si>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</si>
  <si>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</si>
  <si>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</si>
  <si>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</si>
  <si>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</si>
  <si>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</si>
  <si>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</si>
  <si>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</si>
  <si>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</si>
  <si>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</si>
  <si>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</si>
  <si>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</si>
  <si>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</si>
  <si>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</si>
  <si>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</si>
  <si>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</si>
  <si>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</si>
  <si>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</si>
  <si>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</si>
  <si>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</si>
  <si>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</si>
  <si>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</si>
  <si>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</si>
  <si>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</si>
  <si>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</si>
  <si>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</si>
  <si>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</si>
  <si>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</si>
  <si>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</si>
  <si>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</si>
  <si>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</si>
  <si>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</si>
  <si>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</si>
  <si>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</si>
  <si>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</si>
  <si>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</si>
  <si>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</si>
  <si>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</si>
  <si>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</si>
  <si>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</si>
  <si>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</si>
  <si>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</si>
  <si>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</si>
  <si>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</si>
  <si>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</si>
  <si>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</si>
  <si>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</si>
  <si>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</si>
  <si>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</si>
  <si>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</si>
  <si>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</si>
  <si>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</si>
  <si>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</si>
  <si>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</si>
  <si>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</si>
  <si>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</si>
  <si>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</si>
  <si>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</si>
  <si>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</si>
  <si>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</si>
  <si>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</si>
  <si>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</si>
  <si>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</si>
  <si>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</si>
  <si>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</si>
  <si>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</si>
  <si>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</si>
  <si>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</si>
  <si>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</si>
  <si>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</si>
  <si>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</si>
  <si>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</si>
  <si>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</si>
  <si>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</si>
  <si>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</si>
  <si>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</si>
  <si>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</si>
  <si>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</si>
  <si>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</si>
  <si>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</si>
  <si>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</si>
  <si>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</si>
  <si>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</si>
  <si>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</si>
  <si>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</si>
  <si>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</si>
  <si>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</si>
  <si>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</si>
  <si>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</si>
  <si>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</si>
  <si>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</si>
  <si>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</si>
  <si>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</si>
  <si>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</si>
  <si>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</si>
  <si>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</si>
  <si>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</si>
  <si>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</si>
  <si>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</si>
  <si>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</si>
  <si>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</si>
  <si>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</si>
  <si>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</si>
  <si>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</si>
  <si>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</si>
  <si>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</si>
  <si>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</si>
  <si>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</si>
  <si>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</si>
  <si>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</si>
  <si>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</si>
  <si>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</si>
  <si>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</si>
  <si>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</si>
  <si>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</si>
  <si>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</si>
  <si>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</si>
  <si>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</si>
  <si>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</si>
  <si>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</si>
  <si>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</si>
  <si>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</si>
  <si>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</si>
  <si>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</si>
  <si>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</si>
  <si>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</si>
  <si>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</si>
  <si>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</si>
  <si>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</si>
  <si>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</si>
  <si>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</si>
  <si>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</si>
  <si>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</si>
  <si>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</si>
  <si>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</si>
  <si>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</si>
  <si>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</si>
  <si>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</si>
  <si>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</si>
  <si>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</si>
  <si>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</si>
  <si>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</si>
  <si>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</si>
  <si>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</si>
  <si>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</si>
  <si>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</si>
  <si>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</si>
  <si>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</si>
  <si>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</si>
  <si>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</si>
  <si>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</si>
  <si>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</si>
  <si>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</si>
  <si>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</si>
  <si>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</si>
  <si>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</si>
  <si>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</si>
  <si>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</si>
  <si>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</si>
  <si>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</si>
  <si>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</si>
  <si>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</si>
  <si>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</si>
  <si>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</si>
  <si>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</si>
  <si>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</si>
  <si>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</si>
  <si>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</si>
  <si>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</si>
  <si>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</si>
  <si>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</si>
  <si>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</si>
  <si>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</si>
  <si>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</si>
  <si>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</si>
  <si>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</si>
  <si>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</si>
  <si>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</si>
  <si>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</si>
  <si>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</si>
  <si>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</si>
  <si>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</si>
  <si>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</si>
  <si>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</si>
  <si>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</si>
  <si>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</si>
  <si>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</si>
  <si>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</si>
  <si>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</si>
  <si>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</si>
  <si>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</si>
  <si>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</si>
  <si>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</si>
  <si>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</si>
  <si>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</si>
  <si>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</si>
  <si>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</si>
  <si>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</si>
  <si>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</si>
  <si>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</si>
  <si>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</si>
  <si>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</si>
  <si>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</si>
  <si>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</si>
  <si>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</si>
  <si>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</si>
  <si>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</si>
  <si>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</si>
  <si>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</si>
  <si>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</si>
  <si>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</si>
  <si>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</si>
  <si>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</si>
  <si>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</si>
  <si>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</si>
  <si>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</si>
  <si>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</si>
  <si>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</si>
  <si>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</si>
  <si>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</si>
  <si>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</si>
  <si>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</si>
  <si>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</si>
  <si>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</si>
  <si>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</si>
  <si>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</si>
  <si>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</si>
  <si>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</si>
  <si>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</si>
  <si>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</si>
  <si>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</si>
  <si>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</si>
  <si>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</si>
  <si>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</si>
  <si>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</si>
  <si>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</si>
  <si>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</si>
  <si>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</si>
  <si>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</si>
  <si>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</si>
  <si>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</si>
  <si>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</si>
  <si>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</si>
  <si>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</si>
  <si>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</si>
  <si>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</si>
  <si>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</si>
  <si>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</si>
  <si>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</si>
  <si>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</si>
  <si>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</si>
  <si>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</si>
  <si>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</si>
  <si>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</si>
  <si>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</si>
  <si>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</si>
  <si>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</si>
  <si>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</si>
  <si>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</si>
  <si>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</si>
  <si>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</si>
  <si>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</si>
  <si>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</si>
  <si>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</si>
  <si>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</si>
  <si>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</si>
  <si>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</si>
  <si>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</si>
  <si>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</si>
  <si>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</si>
  <si>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</si>
  <si>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</si>
  <si>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</si>
  <si>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</si>
  <si>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</si>
  <si>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</si>
  <si>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</si>
  <si>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</si>
  <si>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</si>
  <si>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</si>
  <si>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</si>
  <si>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</si>
  <si>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</si>
  <si>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</si>
  <si>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</si>
  <si>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</si>
  <si>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</si>
  <si>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</si>
  <si>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</si>
  <si>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</si>
  <si>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</si>
  <si>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</si>
  <si>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</si>
  <si>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</si>
  <si>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</si>
  <si>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</si>
  <si>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</si>
  <si>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</si>
  <si>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</si>
  <si>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</si>
  <si>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</si>
  <si>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</si>
  <si>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</si>
  <si>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</si>
  <si>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</si>
  <si>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</si>
  <si>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</si>
  <si>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</si>
  <si>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</si>
  <si>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</si>
  <si>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</si>
  <si>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</si>
  <si>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</si>
  <si>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</si>
  <si>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</si>
  <si>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</si>
  <si>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</si>
  <si>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</si>
  <si>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</si>
  <si>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</si>
  <si>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</si>
  <si>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</si>
  <si>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</si>
  <si>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</si>
  <si>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</si>
  <si>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</si>
  <si>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</si>
  <si>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</si>
  <si>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</si>
  <si>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</si>
  <si>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</si>
  <si>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</si>
  <si>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</si>
  <si>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</si>
  <si>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</si>
  <si>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</si>
  <si>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</si>
  <si>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</si>
  <si>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</si>
  <si>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</si>
  <si>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</si>
  <si>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</si>
  <si>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</si>
  <si>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</si>
  <si>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</si>
  <si>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</si>
  <si>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</si>
  <si>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</si>
  <si>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</si>
  <si>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</si>
  <si>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</si>
  <si>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</si>
  <si>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</si>
  <si>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</si>
  <si>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</si>
  <si>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</si>
  <si>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</si>
  <si>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</si>
  <si>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</si>
  <si>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</si>
  <si>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</si>
  <si>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</si>
  <si>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</si>
  <si>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</si>
  <si>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</si>
  <si>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</si>
  <si>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</si>
  <si>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</si>
  <si>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</si>
  <si>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</si>
  <si>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</si>
  <si>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</si>
  <si>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</si>
  <si>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</si>
  <si>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</si>
  <si>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</si>
  <si>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</si>
  <si>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</si>
  <si>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</si>
  <si>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</si>
  <si>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</si>
  <si>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</si>
  <si>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</si>
  <si>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</si>
  <si>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</si>
  <si>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</si>
  <si>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</si>
  <si>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</si>
  <si>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</si>
  <si>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</si>
  <si>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</si>
  <si>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</si>
  <si>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</si>
  <si>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</si>
  <si>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</si>
  <si>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</si>
  <si>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</si>
  <si>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</si>
  <si>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</si>
  <si>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</si>
  <si>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</si>
  <si>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</si>
  <si>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</si>
  <si>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</si>
  <si>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</si>
  <si>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</si>
  <si>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</si>
  <si>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</si>
  <si>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</si>
  <si>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</si>
  <si>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</si>
  <si>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</si>
  <si>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</si>
  <si>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</si>
  <si>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</si>
  <si>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</si>
  <si>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</si>
  <si>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</si>
  <si>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</si>
  <si>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</si>
  <si>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</si>
  <si>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</si>
  <si>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</si>
  <si>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</si>
  <si>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</si>
  <si>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</si>
  <si>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</si>
  <si>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</si>
  <si>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</si>
  <si>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</si>
  <si>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</si>
  <si>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</si>
  <si>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</si>
  <si>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</si>
  <si>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</si>
  <si>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</si>
  <si>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</si>
  <si>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</si>
  <si>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</si>
  <si>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</si>
  <si>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</si>
  <si>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</si>
  <si>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</si>
  <si>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</si>
  <si>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</si>
  <si>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</si>
  <si>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</si>
  <si>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</si>
  <si>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</si>
  <si>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</si>
  <si>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</si>
  <si>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</si>
  <si>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</si>
  <si>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</si>
  <si>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</si>
  <si>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</si>
  <si>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</si>
  <si>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</si>
  <si>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</si>
  <si>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</si>
  <si>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</si>
  <si>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</si>
  <si>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</si>
  <si>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</si>
  <si>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</si>
  <si>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</si>
  <si>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</si>
  <si>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</si>
  <si>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</si>
  <si>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</si>
  <si>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</si>
  <si>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</si>
  <si>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</si>
  <si>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</si>
  <si>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</si>
  <si>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</si>
  <si>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</si>
  <si>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</si>
  <si>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</si>
  <si>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</si>
  <si>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</si>
  <si>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</si>
  <si>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</si>
  <si>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</si>
  <si>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</si>
  <si>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</si>
  <si>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</si>
  <si>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</si>
  <si>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</si>
  <si>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</si>
  <si>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</si>
  <si>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</si>
  <si>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</si>
  <si>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</si>
  <si>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</si>
  <si>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</si>
  <si>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</si>
  <si>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</si>
  <si>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</si>
  <si>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</si>
  <si>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</si>
  <si>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</si>
  <si>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</si>
  <si>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</si>
  <si>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</si>
  <si>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</si>
  <si>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</si>
  <si>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</si>
  <si>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</si>
  <si>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</si>
  <si>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</si>
  <si>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</si>
  <si>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</si>
  <si>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</si>
  <si>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</si>
  <si>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</si>
  <si>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</si>
  <si>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</si>
  <si>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</si>
  <si>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</si>
  <si>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</si>
  <si>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</si>
  <si>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</si>
  <si>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</si>
  <si>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</si>
  <si>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</si>
  <si>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</si>
  <si>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</si>
  <si>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</si>
  <si>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</si>
  <si>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</si>
  <si>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</si>
  <si>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</si>
  <si>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</si>
  <si>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</si>
  <si>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</si>
  <si>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</si>
  <si>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</si>
  <si>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</si>
  <si>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</si>
  <si>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</si>
  <si>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</si>
  <si>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</si>
  <si>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</si>
  <si>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</si>
  <si>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</si>
  <si>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</si>
  <si>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</si>
  <si>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</si>
  <si>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</si>
  <si>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</si>
  <si>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</si>
  <si>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</si>
  <si>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</si>
  <si>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</si>
  <si>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</si>
  <si>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</si>
  <si>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</si>
  <si>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</si>
  <si>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</si>
  <si>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</si>
  <si>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</si>
  <si>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</si>
  <si>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</si>
  <si>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</si>
  <si>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</si>
  <si>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</si>
  <si>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</si>
  <si>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</si>
  <si>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</si>
  <si>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</si>
  <si>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</si>
  <si>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</si>
  <si>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</si>
  <si>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</si>
  <si>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</si>
  <si>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</si>
  <si>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</si>
  <si>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</si>
  <si>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</si>
  <si>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</si>
  <si>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</si>
  <si>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</si>
  <si>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</si>
  <si>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</si>
  <si>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</si>
  <si>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</si>
  <si>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</si>
  <si>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</si>
  <si>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</si>
  <si>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</si>
  <si>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</si>
  <si>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</si>
  <si>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</si>
  <si>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</si>
  <si>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</si>
  <si>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</si>
  <si>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</si>
  <si>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</si>
  <si>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</si>
  <si>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</si>
  <si>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</si>
  <si>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</si>
  <si>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</si>
  <si>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</si>
  <si>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</si>
  <si>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</si>
  <si>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</si>
  <si>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</si>
  <si>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</si>
  <si>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</si>
  <si>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</si>
  <si>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</si>
  <si>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</si>
  <si>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</si>
  <si>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</si>
  <si>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</si>
  <si>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</si>
  <si>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</si>
  <si>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</si>
  <si>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</si>
  <si>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</si>
  <si>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</si>
  <si>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</si>
  <si>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</si>
  <si>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</si>
  <si>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</si>
  <si>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</si>
  <si>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</si>
  <si>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</si>
  <si>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</si>
  <si>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</si>
  <si>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</si>
  <si>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</si>
  <si>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</si>
  <si>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</si>
  <si>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</si>
  <si>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</si>
  <si>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</si>
  <si>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</si>
  <si>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</si>
  <si>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</si>
  <si>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</si>
  <si>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</si>
  <si>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</si>
  <si>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</si>
  <si>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</si>
  <si>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</si>
  <si>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</si>
  <si>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</si>
  <si>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</si>
  <si>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</si>
  <si>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</si>
  <si>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</si>
  <si>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</si>
  <si>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</si>
  <si>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</si>
  <si>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</si>
  <si>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</si>
  <si>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</si>
  <si>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</si>
  <si>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</si>
  <si>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</si>
  <si>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</si>
  <si>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</si>
  <si>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</si>
  <si>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</si>
  <si>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</si>
  <si>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</si>
  <si>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</si>
  <si>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</si>
  <si>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</si>
  <si>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</si>
  <si>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</si>
  <si>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</si>
  <si>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</si>
  <si>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</si>
  <si>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</si>
  <si>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</si>
  <si>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</si>
  <si>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</si>
  <si>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</si>
  <si>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</si>
  <si>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</si>
  <si>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</si>
  <si>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</si>
  <si>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</si>
  <si>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</si>
  <si>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</si>
  <si>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</si>
  <si>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</si>
  <si>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</si>
  <si>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</si>
  <si>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</si>
  <si>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</si>
  <si>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</si>
  <si>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</si>
  <si>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</si>
  <si>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</si>
  <si>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</si>
  <si>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</si>
  <si>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</si>
  <si>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</si>
  <si>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</si>
  <si>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</si>
  <si>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</si>
  <si>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</si>
  <si>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</si>
  <si>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</si>
  <si>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</si>
  <si>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</si>
  <si>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</si>
  <si>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</si>
  <si>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</si>
  <si>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</si>
  <si>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</si>
  <si>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</si>
  <si>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</si>
  <si>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</si>
  <si>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</si>
  <si>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</si>
  <si>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</si>
  <si>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</si>
  <si>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</si>
  <si>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</si>
  <si>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</si>
  <si>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</si>
  <si>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</si>
  <si>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</si>
  <si>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</si>
  <si>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</si>
  <si>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</si>
  <si>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</si>
  <si>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</si>
  <si>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</si>
  <si>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</si>
  <si>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</si>
  <si>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</si>
  <si>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</si>
  <si>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</si>
  <si>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</si>
  <si>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</si>
  <si>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</si>
  <si>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</si>
  <si>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</si>
  <si>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</si>
  <si>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</si>
  <si>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</si>
  <si>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</si>
  <si>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</si>
  <si>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</si>
  <si>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</si>
  <si>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</si>
  <si>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</si>
  <si>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</si>
  <si>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</si>
  <si>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</si>
  <si>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</si>
  <si>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</si>
  <si>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</si>
  <si>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</si>
  <si>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</si>
  <si>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</si>
  <si>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</si>
  <si>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</si>
  <si>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</si>
  <si>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</si>
  <si>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</si>
  <si>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</si>
  <si>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</si>
  <si>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</si>
  <si>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</si>
  <si>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</si>
  <si>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</si>
  <si>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</si>
  <si>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</si>
  <si>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</si>
  <si>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</si>
  <si>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</si>
  <si>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</si>
  <si>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</si>
  <si>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</si>
  <si>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</si>
  <si>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</si>
  <si>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</si>
  <si>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</si>
  <si>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</si>
  <si>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</si>
  <si>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</si>
  <si>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</si>
  <si>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</si>
  <si>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</si>
  <si>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</si>
  <si>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</si>
  <si>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</si>
  <si>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</si>
  <si>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</si>
  <si>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</si>
  <si>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</si>
  <si>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</si>
  <si>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</si>
  <si>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</si>
  <si>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</si>
  <si>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</si>
  <si>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</si>
  <si>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</si>
  <si>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</si>
  <si>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</si>
  <si>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</si>
  <si>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</si>
  <si>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</si>
  <si>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</si>
  <si>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</si>
  <si>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</si>
  <si>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</si>
  <si>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</si>
  <si>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</si>
  <si>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</si>
  <si>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</si>
  <si>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</si>
  <si>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</si>
  <si>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</si>
  <si>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</si>
  <si>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</si>
  <si>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</si>
  <si>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</si>
  <si>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</si>
  <si>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</si>
  <si>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</si>
  <si>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</si>
  <si>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</si>
  <si>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</si>
  <si>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</si>
  <si>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</si>
  <si>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</si>
  <si>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</si>
  <si>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</si>
  <si>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</si>
  <si>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</si>
  <si>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</si>
  <si>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</si>
  <si>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</si>
  <si>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</si>
  <si>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</si>
  <si>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</si>
  <si>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</si>
  <si>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</si>
  <si>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</si>
  <si>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</si>
  <si>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</si>
  <si>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</si>
  <si>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</si>
  <si>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</si>
  <si>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</si>
  <si>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</si>
  <si>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</si>
  <si>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</si>
  <si>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</si>
  <si>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</si>
  <si>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</si>
  <si>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</si>
  <si>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</si>
  <si>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</si>
  <si>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</si>
  <si>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</si>
  <si>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</si>
  <si>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</si>
  <si>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</si>
  <si>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</si>
  <si>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</si>
  <si>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</si>
  <si>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</si>
  <si>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</si>
  <si>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</si>
  <si>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</si>
  <si>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</si>
  <si>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</si>
  <si>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</si>
  <si>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</si>
  <si>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</si>
  <si>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</si>
  <si>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</si>
  <si>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</si>
  <si>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</si>
  <si>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</si>
  <si>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</si>
  <si>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</si>
  <si>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</si>
  <si>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</si>
  <si>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</si>
  <si>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</si>
  <si>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</si>
  <si>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</si>
  <si>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</si>
  <si>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</si>
  <si>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</si>
  <si>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</si>
  <si>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</si>
  <si>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</si>
  <si>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</si>
  <si>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</si>
  <si>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</si>
  <si>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</si>
  <si>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</si>
  <si>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</si>
  <si>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</si>
  <si>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</si>
  <si>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</si>
  <si>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</si>
  <si>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</si>
  <si>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</si>
  <si>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</si>
  <si>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</si>
  <si>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</si>
  <si>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</si>
  <si>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</si>
  <si>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</si>
  <si>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</si>
  <si>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</si>
  <si>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</si>
  <si>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</si>
  <si>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</si>
  <si>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</si>
  <si>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</si>
  <si>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</si>
  <si>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</si>
  <si>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</si>
  <si>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</si>
  <si>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</si>
  <si>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</si>
  <si>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</si>
  <si>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</si>
  <si>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</si>
  <si>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</si>
  <si>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</si>
  <si>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</si>
  <si>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</si>
  <si>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</si>
  <si>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</si>
  <si>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</si>
  <si>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</si>
  <si>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</si>
  <si>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</si>
  <si>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</si>
  <si>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</si>
  <si>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</si>
  <si>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</si>
  <si>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</si>
  <si>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</si>
  <si>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</si>
  <si>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</si>
  <si>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</si>
  <si>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</si>
  <si>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</si>
  <si>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</si>
  <si>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</si>
  <si>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</si>
  <si>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</si>
  <si>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</si>
  <si>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</si>
  <si>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</si>
  <si>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</si>
  <si>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</si>
  <si>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</si>
  <si>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</si>
  <si>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</si>
  <si>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</si>
  <si>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</si>
  <si>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</si>
  <si>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</si>
  <si>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</si>
  <si>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</si>
  <si>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</si>
  <si>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</si>
  <si>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</si>
  <si>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</si>
  <si>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</si>
  <si>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</si>
  <si>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</si>
  <si>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</si>
  <si>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</si>
  <si>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</si>
  <si>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</si>
  <si>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</si>
  <si>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</si>
  <si>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</si>
  <si>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</si>
  <si>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</si>
  <si>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</si>
  <si>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</si>
  <si>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</si>
  <si>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</si>
  <si>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</si>
  <si>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</si>
  <si>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</si>
  <si>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</si>
  <si>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</si>
  <si>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</si>
  <si>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</si>
  <si>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</si>
  <si>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</si>
  <si>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</si>
  <si>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</si>
  <si>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</si>
  <si>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</si>
  <si>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</si>
  <si>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</si>
  <si>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</si>
  <si>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</si>
  <si>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</si>
  <si>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</si>
  <si>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</si>
  <si>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</si>
  <si>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</si>
  <si>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</si>
  <si>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</si>
  <si>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</si>
  <si>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</si>
  <si>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</si>
  <si>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</si>
  <si>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</si>
  <si>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</si>
  <si>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</si>
  <si>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</si>
  <si>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</si>
  <si>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</si>
  <si>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</si>
  <si>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</si>
  <si>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</si>
  <si>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</si>
  <si>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</si>
  <si>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</si>
  <si>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</si>
  <si>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</si>
  <si>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</si>
  <si>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</si>
  <si>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</si>
  <si>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</si>
  <si>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</si>
  <si>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</si>
  <si>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</si>
  <si>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</si>
  <si>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</si>
  <si>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</si>
  <si>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</si>
  <si>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</si>
  <si>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</si>
  <si>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</si>
  <si>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</si>
  <si>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</si>
  <si>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</si>
  <si>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</si>
  <si>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</si>
  <si>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</si>
  <si>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</si>
  <si>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</si>
  <si>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</si>
  <si>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</si>
  <si>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</si>
  <si>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</si>
  <si>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</si>
  <si>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</si>
  <si>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</si>
  <si>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</si>
  <si>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</si>
  <si>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</si>
  <si>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</si>
  <si>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</si>
  <si>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</si>
  <si>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</si>
  <si>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</si>
  <si>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</si>
  <si>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</si>
  <si>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</si>
  <si>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</si>
  <si>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</si>
  <si>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</si>
  <si>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</si>
  <si>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</si>
  <si>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</si>
  <si>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</si>
  <si>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</si>
  <si>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</si>
  <si>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</si>
  <si>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</si>
  <si>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</si>
  <si>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</si>
  <si>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</si>
  <si>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</si>
  <si>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</si>
  <si>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</si>
  <si>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</si>
  <si>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</si>
  <si>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</si>
  <si>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</si>
  <si>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</si>
  <si>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</si>
  <si>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</si>
  <si>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</si>
  <si>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</si>
  <si>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</si>
  <si>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</si>
  <si>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</si>
  <si>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</si>
  <si>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</si>
  <si>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</si>
  <si>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</si>
  <si>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</si>
  <si>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</si>
  <si>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</si>
  <si>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</si>
  <si>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</si>
  <si>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</si>
  <si>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</si>
  <si>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</si>
  <si>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</si>
  <si>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</si>
  <si>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</si>
  <si>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</si>
  <si>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</si>
  <si>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</si>
  <si>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</si>
  <si>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</si>
  <si>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</si>
  <si>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</si>
  <si>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</si>
  <si>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</si>
  <si>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</si>
  <si>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</si>
  <si>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</si>
  <si>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</si>
  <si>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</si>
  <si>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</si>
  <si>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</si>
  <si>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</si>
  <si>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</si>
  <si>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</si>
  <si>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</si>
  <si>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</si>
  <si>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</si>
  <si>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</si>
  <si>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</si>
  <si>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</si>
  <si>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</si>
  <si>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</si>
  <si>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</si>
  <si>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</si>
  <si>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</si>
  <si>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</si>
  <si>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</si>
  <si>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</si>
  <si>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</si>
  <si>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</si>
  <si>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</si>
  <si>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</si>
  <si>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</si>
  <si>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</si>
  <si>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</si>
  <si>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</si>
  <si>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</si>
  <si>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</si>
  <si>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</si>
  <si>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</si>
  <si>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</si>
  <si>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</si>
  <si>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</si>
  <si>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</si>
  <si>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</si>
  <si>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</si>
  <si>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</si>
  <si>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</si>
  <si>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</si>
  <si>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</si>
  <si>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</si>
  <si>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</si>
  <si>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</si>
  <si>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</si>
  <si>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</si>
  <si>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</si>
  <si>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</si>
  <si>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</si>
  <si>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</si>
  <si>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</si>
  <si>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</si>
  <si>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</si>
  <si>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</si>
  <si>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</si>
  <si>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</si>
  <si>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</si>
  <si>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</si>
  <si>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</si>
  <si>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</si>
  <si>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</si>
  <si>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</si>
  <si>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</si>
  <si>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</si>
  <si>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</si>
  <si>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</si>
  <si>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</si>
  <si>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</si>
  <si>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</si>
  <si>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</si>
  <si>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</si>
  <si>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</si>
  <si>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</si>
  <si>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</si>
  <si>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</si>
  <si>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</si>
  <si>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</si>
  <si>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</si>
  <si>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</si>
  <si>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</si>
  <si>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</si>
  <si>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</si>
  <si>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</si>
  <si>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</si>
  <si>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</si>
  <si>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</si>
  <si>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</si>
  <si>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</si>
  <si>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</si>
  <si>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</si>
  <si>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</si>
  <si>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</si>
  <si>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</si>
  <si>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</si>
  <si>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</si>
  <si>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</si>
  <si>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</si>
  <si>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</si>
  <si>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</si>
  <si>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</si>
  <si>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</si>
  <si>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</si>
  <si>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</si>
  <si>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</si>
  <si>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</si>
  <si>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</si>
  <si>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</si>
  <si>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</si>
  <si>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</si>
  <si>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</si>
  <si>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</si>
  <si>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</si>
  <si>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</si>
  <si>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</si>
  <si>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</si>
  <si>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</si>
  <si>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</si>
  <si>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</si>
  <si>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</si>
  <si>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</si>
  <si>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</si>
  <si>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</si>
  <si>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</si>
  <si>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</si>
  <si>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</si>
  <si>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</si>
  <si>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</si>
  <si>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</si>
  <si>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</si>
  <si>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</si>
  <si>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</si>
  <si>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</si>
  <si>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</si>
  <si>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</si>
  <si>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</si>
  <si>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</si>
  <si>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</si>
  <si>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</si>
  <si>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</si>
  <si>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</si>
  <si>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</si>
  <si>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</si>
  <si>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</si>
  <si>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</si>
  <si>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</si>
  <si>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</si>
  <si>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</si>
  <si>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</si>
  <si>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</si>
  <si>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</si>
  <si>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</si>
  <si>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</si>
  <si>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</si>
  <si>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</si>
  <si>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</si>
  <si>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</si>
  <si>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</si>
  <si>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</si>
  <si>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</si>
  <si>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</si>
  <si>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</si>
  <si>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</si>
  <si>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</si>
  <si>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</si>
  <si>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</si>
  <si>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</si>
  <si>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</si>
  <si>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</si>
  <si>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</si>
  <si>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</si>
  <si>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</si>
  <si>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</si>
  <si>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</si>
  <si>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</si>
  <si>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</si>
  <si>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</si>
  <si>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</si>
  <si>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</si>
  <si>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</si>
  <si>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</si>
  <si>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</si>
  <si>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</si>
  <si>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</si>
  <si>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</si>
  <si>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</si>
  <si>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</si>
  <si>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</si>
  <si>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</si>
  <si>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</si>
  <si>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</si>
  <si>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</si>
  <si>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</si>
  <si>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</si>
  <si>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</si>
  <si>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</si>
  <si>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</si>
  <si>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</si>
  <si>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</si>
  <si>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</si>
  <si>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</si>
  <si>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</si>
  <si>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</si>
  <si>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</si>
  <si>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</si>
  <si>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</si>
  <si>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</si>
  <si>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</si>
  <si>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</si>
  <si>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</si>
  <si>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</si>
  <si>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</si>
  <si>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</si>
  <si>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</si>
  <si>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</si>
  <si>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</si>
  <si>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</si>
  <si>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</si>
  <si>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</si>
  <si>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</si>
  <si>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</si>
  <si>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</si>
  <si>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</si>
  <si>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</si>
  <si>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</si>
  <si>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</si>
  <si>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</si>
  <si>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</si>
  <si>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</si>
  <si>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</si>
  <si>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</si>
  <si>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</si>
  <si>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</si>
  <si>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</si>
  <si>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</si>
  <si>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</si>
  <si>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</si>
  <si>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</si>
  <si>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</si>
  <si>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</si>
  <si>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</si>
  <si>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</si>
  <si>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</si>
  <si>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</si>
  <si>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</si>
  <si>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</si>
  <si>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</si>
  <si>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</si>
  <si>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</si>
  <si>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</si>
  <si>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</si>
  <si>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</si>
  <si>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</si>
  <si>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</si>
  <si>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</si>
  <si>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</si>
  <si>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</si>
  <si>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</si>
  <si>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</si>
  <si>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</si>
  <si>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</si>
  <si>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</si>
  <si>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</si>
  <si>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</si>
  <si>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</si>
  <si>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</si>
  <si>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</si>
  <si>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</si>
  <si>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</si>
  <si>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</si>
  <si>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</si>
  <si>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</si>
  <si>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</si>
  <si>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</si>
  <si>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</si>
  <si>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</si>
  <si>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</si>
  <si>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</si>
  <si>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</si>
  <si>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</si>
  <si>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</si>
  <si>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</si>
  <si>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</si>
  <si>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</si>
  <si>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</si>
  <si>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</si>
  <si>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</si>
  <si>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</si>
  <si>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</si>
  <si>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</si>
  <si>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</si>
  <si>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</si>
  <si>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</si>
  <si>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</si>
  <si>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</si>
  <si>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</si>
  <si>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</si>
  <si>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</si>
  <si>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</si>
  <si>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</si>
  <si>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</si>
  <si>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</si>
  <si>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</si>
  <si>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</si>
  <si>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</si>
  <si>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</si>
  <si>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</si>
  <si>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</si>
  <si>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</si>
  <si>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</si>
  <si>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</si>
  <si>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</si>
  <si>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</si>
  <si>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</si>
  <si>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</si>
  <si>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</si>
  <si>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</si>
  <si>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</si>
  <si>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</si>
  <si>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</si>
  <si>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</si>
  <si>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</si>
  <si>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</si>
  <si>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</si>
  <si>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</si>
  <si>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</si>
  <si>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</si>
  <si>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</si>
  <si>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</si>
  <si>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</si>
  <si>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</si>
  <si>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</si>
  <si>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</si>
  <si>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</si>
  <si>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</si>
  <si>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</si>
  <si>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</si>
  <si>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</si>
  <si>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</si>
  <si>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</si>
  <si>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</si>
  <si>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</si>
  <si>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</si>
  <si>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</si>
  <si>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</si>
  <si>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</si>
  <si>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</si>
  <si>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</si>
  <si>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</si>
  <si>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</si>
  <si>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</si>
  <si>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</si>
  <si>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</si>
  <si>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</si>
  <si>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</si>
  <si>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</si>
  <si>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</si>
  <si>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</si>
  <si>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</si>
  <si>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</si>
  <si>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</si>
  <si>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</si>
  <si>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</si>
  <si>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</si>
  <si>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</si>
  <si>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</si>
  <si>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</si>
  <si>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</si>
  <si>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</si>
  <si>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</si>
  <si>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</si>
  <si>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</si>
  <si>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</si>
  <si>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</si>
  <si>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</si>
  <si>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</si>
  <si>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</si>
  <si>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</si>
  <si>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</si>
  <si>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</si>
  <si>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</si>
  <si>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</si>
  <si>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</si>
  <si>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</si>
  <si>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</si>
  <si>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</si>
  <si>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</si>
  <si>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</si>
  <si>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</si>
  <si>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</si>
  <si>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</si>
  <si>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</si>
  <si>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</si>
  <si>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</si>
  <si>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</si>
  <si>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</si>
  <si>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</si>
  <si>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</si>
  <si>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</si>
  <si>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</si>
  <si>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</si>
  <si>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</si>
  <si>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</si>
  <si>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</si>
  <si>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</si>
  <si>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</si>
  <si>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</si>
  <si>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</si>
  <si>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</si>
  <si>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</si>
  <si>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</si>
  <si>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</si>
  <si>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</si>
  <si>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</si>
  <si>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</si>
  <si>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</si>
  <si>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</si>
  <si>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</si>
  <si>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</si>
  <si>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</si>
  <si>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</si>
  <si>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</si>
  <si>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</si>
  <si>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</si>
  <si>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</si>
  <si>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</si>
  <si>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</si>
  <si>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</si>
  <si>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</si>
  <si>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</si>
  <si>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</si>
  <si>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</si>
  <si>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</si>
  <si>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</si>
  <si>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</si>
  <si>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</si>
  <si>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</si>
  <si>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</si>
  <si>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</si>
  <si>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</si>
  <si>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</si>
  <si>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</si>
  <si>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</si>
  <si>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</si>
  <si>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</si>
  <si>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</si>
  <si>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</si>
  <si>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</si>
  <si>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</si>
  <si>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</si>
  <si>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</si>
  <si>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</si>
  <si>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</si>
  <si>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</si>
  <si>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</si>
  <si>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</si>
  <si>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</si>
  <si>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</si>
  <si>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</si>
  <si>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</si>
  <si>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</si>
  <si>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</si>
  <si>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</si>
  <si>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</si>
  <si>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</si>
  <si>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</si>
  <si>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</si>
  <si>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</si>
  <si>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</si>
  <si>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</si>
  <si>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</si>
  <si>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</si>
  <si>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</si>
  <si>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</si>
  <si>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</si>
  <si>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</si>
  <si>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</si>
  <si>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</si>
  <si>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</si>
  <si>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</si>
  <si>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</si>
  <si>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</si>
  <si>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</si>
  <si>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</si>
  <si>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</si>
  <si>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</si>
  <si>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</si>
  <si>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</si>
  <si>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</si>
  <si>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</si>
  <si>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</si>
  <si>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</si>
  <si>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</si>
  <si>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</si>
  <si>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</si>
  <si>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</si>
  <si>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</si>
  <si>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</si>
  <si>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</si>
  <si>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</si>
  <si>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</si>
  <si>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</si>
  <si>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</si>
  <si>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</si>
  <si>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</si>
  <si>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</si>
  <si>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</si>
  <si>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</si>
  <si>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</si>
  <si>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</si>
  <si>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</si>
  <si>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</si>
  <si>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</si>
  <si>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</si>
  <si>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</si>
  <si>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</si>
  <si>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</si>
  <si>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</si>
  <si>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</si>
  <si>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</si>
  <si>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</si>
  <si>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</si>
  <si>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</si>
  <si>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</si>
  <si>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</si>
  <si>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</si>
  <si>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</si>
  <si>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</si>
  <si>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</si>
  <si>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</si>
  <si>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</si>
  <si>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</si>
  <si>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</si>
  <si>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</si>
  <si>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</si>
  <si>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</si>
  <si>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</si>
  <si>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</si>
  <si>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</si>
  <si>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</si>
  <si>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</si>
  <si>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</si>
  <si>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</si>
  <si>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</si>
  <si>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</si>
  <si>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</si>
  <si>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</si>
  <si>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</si>
  <si>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</si>
  <si>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</si>
  <si>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</si>
  <si>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</si>
  <si>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</si>
  <si>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</si>
  <si>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</si>
  <si>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</si>
  <si>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</si>
  <si>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</si>
  <si>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</si>
  <si>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</si>
  <si>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</si>
  <si>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</si>
  <si>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</si>
  <si>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</si>
  <si>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</si>
  <si>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</si>
  <si>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</si>
  <si>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</si>
  <si>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</si>
  <si>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</si>
  <si>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</si>
  <si>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</si>
  <si>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</si>
  <si>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</si>
  <si>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</si>
  <si>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</si>
  <si>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</si>
  <si>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</si>
  <si>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</si>
  <si>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</si>
  <si>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</si>
  <si>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</si>
  <si>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</si>
  <si>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</si>
  <si>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</si>
  <si>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</si>
  <si>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</si>
  <si>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</si>
  <si>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</si>
  <si>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</si>
  <si>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</si>
  <si>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</si>
  <si>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</si>
  <si>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</si>
  <si>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</si>
  <si>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</si>
  <si>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</si>
  <si>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</si>
  <si>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</si>
  <si>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</si>
  <si>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</si>
  <si>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</si>
  <si>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</si>
  <si>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</si>
  <si>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</si>
  <si>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</si>
  <si>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</si>
  <si>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</si>
  <si>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</si>
  <si>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</si>
  <si>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</si>
  <si>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</si>
  <si>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</si>
  <si>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</si>
  <si>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</si>
  <si>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</si>
  <si>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</si>
  <si>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</si>
  <si>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</si>
  <si>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</si>
  <si>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</si>
  <si>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</si>
  <si>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</si>
  <si>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</si>
  <si>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</si>
  <si>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</si>
  <si>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</si>
  <si>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</si>
  <si>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</si>
  <si>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</si>
  <si>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</si>
  <si>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</si>
  <si>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</si>
  <si>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</si>
  <si>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</si>
  <si>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</si>
  <si>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</si>
  <si>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</si>
  <si>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</si>
  <si>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</si>
  <si>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</si>
  <si>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</si>
  <si>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</si>
  <si>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</si>
  <si>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</si>
  <si>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</si>
  <si>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</si>
  <si>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</si>
  <si>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</si>
  <si>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</si>
  <si>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</si>
  <si>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</si>
  <si>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</si>
  <si>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</si>
  <si>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</si>
  <si>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</si>
  <si>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</si>
  <si>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</si>
  <si>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</si>
  <si>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</si>
  <si>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</si>
  <si>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</si>
  <si>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</si>
  <si>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</si>
  <si>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</si>
  <si>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</si>
  <si>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</si>
  <si>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</si>
  <si>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</si>
  <si>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</si>
  <si>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</si>
  <si>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</si>
  <si>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</si>
  <si>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</si>
  <si>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</si>
  <si>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</si>
  <si>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</si>
  <si>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</si>
  <si>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</si>
  <si>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</si>
  <si>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</si>
  <si>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</si>
  <si>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</si>
  <si>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</si>
  <si>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</si>
  <si>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</si>
  <si>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</si>
  <si>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</si>
  <si>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</si>
  <si>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</si>
  <si>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</si>
  <si>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</si>
  <si>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</si>
  <si>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</si>
  <si>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</si>
  <si>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</si>
  <si>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</si>
  <si>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</si>
  <si>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</si>
  <si>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</si>
  <si>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</si>
  <si>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</si>
  <si>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</si>
  <si>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</si>
  <si>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</si>
  <si>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</si>
  <si>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</si>
  <si>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</si>
  <si>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</si>
  <si>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</si>
  <si>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</si>
  <si>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</si>
  <si>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</si>
  <si>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</si>
  <si>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</si>
  <si>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</si>
  <si>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</si>
  <si>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</si>
  <si>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</si>
  <si>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</si>
  <si>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</si>
  <si>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</si>
  <si>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</si>
  <si>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</si>
  <si>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</si>
  <si>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</si>
  <si>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</si>
  <si>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</si>
  <si>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</si>
  <si>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</si>
  <si>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</si>
  <si>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</si>
  <si>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</si>
  <si>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</si>
  <si>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</si>
  <si>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</si>
  <si>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</si>
  <si>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</si>
  <si>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</si>
  <si>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</si>
  <si>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</si>
  <si>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</si>
  <si>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</si>
  <si>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</si>
  <si>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</si>
  <si>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</si>
  <si>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</si>
  <si>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</si>
  <si>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</si>
  <si>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</si>
  <si>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</si>
  <si>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</si>
  <si>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</si>
  <si>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</si>
  <si>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</si>
  <si>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</si>
  <si>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</si>
  <si>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</si>
  <si>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</si>
  <si>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</si>
  <si>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</si>
  <si>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</si>
  <si>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</si>
  <si>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</si>
  <si>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</si>
  <si>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</si>
  <si>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</si>
  <si>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</si>
  <si>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</si>
  <si>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</si>
  <si>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</si>
  <si>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</si>
  <si>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</si>
  <si>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</si>
  <si>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</si>
  <si>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</si>
  <si>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</si>
  <si>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</si>
  <si>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</si>
  <si>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</si>
  <si>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</si>
  <si>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</si>
  <si>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</si>
  <si>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</si>
  <si>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</si>
  <si>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</si>
  <si>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</si>
  <si>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</si>
  <si>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</si>
  <si>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</si>
  <si>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</si>
  <si>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</si>
  <si>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</si>
  <si>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</si>
  <si>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</si>
  <si>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</si>
  <si>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</si>
  <si>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</si>
  <si>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</si>
  <si>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</si>
  <si>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</si>
  <si>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</si>
  <si>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</si>
  <si>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</si>
  <si>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</si>
  <si>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</si>
  <si>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</si>
  <si>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</si>
  <si>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</si>
  <si>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</si>
  <si>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</si>
  <si>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</si>
  <si>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</si>
  <si>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</si>
  <si>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</si>
  <si>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</si>
  <si>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</si>
  <si>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</si>
  <si>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</si>
  <si>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</si>
  <si>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</si>
  <si>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</si>
  <si>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</si>
  <si>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</si>
  <si>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</si>
  <si>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</si>
  <si>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</si>
  <si>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</si>
  <si>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</si>
  <si>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</si>
  <si>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</si>
  <si>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</si>
  <si>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</si>
  <si>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</si>
  <si>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</si>
  <si>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</si>
  <si>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</si>
  <si>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</si>
  <si>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</si>
  <si>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</si>
  <si>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</si>
  <si>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</si>
  <si>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</si>
  <si>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</si>
  <si>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</si>
  <si>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</si>
  <si>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</si>
  <si>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</si>
  <si>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</si>
  <si>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</si>
  <si>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</si>
  <si>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</si>
  <si>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</si>
  <si>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</si>
  <si>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</si>
  <si>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</si>
  <si>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</si>
  <si>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</si>
  <si>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</si>
  <si>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</si>
  <si>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</si>
  <si>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</si>
  <si>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</si>
  <si>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</si>
  <si>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</si>
  <si>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</si>
  <si>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</si>
  <si>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</si>
  <si>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</si>
  <si>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</si>
  <si>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</si>
  <si>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</si>
  <si>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</si>
  <si>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</si>
  <si>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</si>
  <si>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</si>
  <si>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</si>
  <si>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</si>
  <si>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</si>
  <si>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</si>
  <si>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</si>
  <si>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</si>
  <si>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</si>
  <si>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</si>
  <si>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</si>
  <si>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</si>
  <si>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</si>
  <si>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</si>
  <si>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</si>
  <si>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</si>
  <si>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</si>
  <si>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</si>
  <si>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</si>
  <si>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</si>
  <si>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</si>
  <si>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</si>
  <si>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</si>
  <si>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</si>
  <si>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</si>
  <si>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</si>
  <si>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</si>
  <si>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</si>
  <si>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</si>
  <si>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</si>
  <si>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</si>
  <si>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</si>
  <si>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</si>
  <si>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</si>
  <si>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</si>
  <si>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</si>
  <si>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</si>
  <si>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</si>
  <si>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</si>
  <si>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</si>
  <si>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</si>
  <si>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</si>
  <si>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</si>
  <si>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</si>
  <si>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</si>
  <si>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</si>
  <si>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</si>
  <si>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</si>
  <si>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</si>
  <si>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</si>
  <si>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</si>
  <si>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</si>
  <si>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</si>
  <si>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</si>
  <si>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</si>
  <si>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</si>
  <si>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</si>
  <si>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</si>
  <si>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</si>
  <si>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</si>
  <si>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</si>
  <si>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</si>
  <si>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</si>
  <si>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</si>
  <si>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</si>
  <si>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</si>
  <si>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</si>
  <si>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</si>
  <si>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</si>
  <si>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</si>
  <si>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</si>
  <si>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</si>
  <si>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</si>
  <si>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</si>
  <si>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</si>
  <si>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</si>
  <si>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</si>
  <si>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</si>
  <si>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</si>
  <si>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</si>
  <si>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</si>
  <si>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</si>
  <si>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</si>
  <si>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</si>
  <si>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</si>
  <si>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</si>
  <si>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</si>
  <si>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</si>
  <si>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</si>
  <si>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</si>
  <si>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</si>
  <si>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</si>
  <si>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</si>
  <si>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</si>
  <si>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</si>
  <si>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</si>
  <si>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</si>
  <si>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</si>
  <si>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</si>
  <si>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</si>
  <si>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</si>
  <si>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</si>
  <si>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</si>
  <si>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</si>
  <si>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</si>
  <si>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</si>
  <si>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</si>
  <si>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</si>
  <si>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</si>
  <si>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</si>
  <si>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</si>
  <si>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</si>
  <si>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</si>
  <si>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</si>
  <si>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</si>
  <si>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</si>
  <si>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</si>
  <si>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</si>
  <si>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</si>
  <si>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</si>
  <si>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</si>
  <si>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</si>
  <si>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</si>
  <si>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</si>
  <si>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</si>
  <si>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</si>
  <si>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</si>
  <si>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</si>
  <si>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</si>
  <si>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</si>
  <si>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</si>
  <si>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</si>
  <si>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</si>
  <si>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</si>
  <si>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</si>
  <si>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</si>
  <si>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</si>
  <si>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</si>
  <si>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</si>
  <si>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</si>
  <si>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</si>
  <si>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</si>
  <si>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</si>
  <si>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</si>
  <si>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</si>
  <si>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</si>
  <si>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</si>
  <si>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</si>
  <si>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</si>
  <si>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</si>
  <si>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</si>
  <si>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</si>
  <si>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</si>
  <si>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</si>
  <si>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</si>
  <si>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</si>
  <si>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</si>
  <si>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</si>
  <si>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</si>
  <si>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</si>
  <si>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</si>
  <si>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</si>
  <si>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</si>
  <si>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</si>
  <si>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</si>
  <si>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</si>
  <si>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</si>
  <si>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</si>
  <si>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</si>
  <si>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</si>
  <si>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</si>
  <si>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</si>
  <si>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</si>
  <si>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</si>
  <si>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</si>
  <si>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</si>
  <si>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</si>
  <si>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</si>
  <si>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</si>
  <si>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</si>
  <si>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</si>
  <si>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</si>
  <si>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</si>
  <si>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</si>
  <si>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</si>
  <si>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</si>
  <si>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</si>
  <si>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</si>
  <si>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</si>
  <si>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</si>
  <si>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</si>
  <si>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</si>
  <si>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</si>
  <si>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</si>
  <si>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</si>
  <si>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</si>
  <si>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</si>
  <si>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</si>
  <si>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</si>
  <si>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</si>
  <si>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</si>
  <si>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</si>
  <si>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</si>
  <si>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</si>
  <si>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</si>
  <si>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</si>
  <si>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</si>
  <si>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</si>
  <si>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</si>
  <si>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</si>
  <si>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</si>
  <si>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</si>
  <si>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</si>
  <si>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</si>
  <si>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</si>
  <si>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</si>
  <si>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</si>
  <si>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</si>
  <si>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</si>
  <si>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</si>
  <si>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</si>
  <si>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</si>
  <si>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</si>
  <si>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</si>
  <si>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</si>
  <si>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</si>
  <si>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</si>
  <si>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</si>
  <si>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</si>
  <si>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</si>
  <si>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</si>
  <si>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</si>
  <si>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</si>
  <si>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</si>
  <si>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</si>
  <si>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</si>
  <si>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</si>
  <si>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</si>
  <si>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</si>
  <si>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</si>
  <si>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</si>
  <si>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</si>
  <si>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</si>
  <si>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</si>
  <si>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</si>
  <si>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</si>
  <si>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</si>
  <si>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</si>
  <si>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</si>
  <si>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</si>
  <si>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</si>
  <si>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</si>
  <si>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</si>
  <si>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</si>
  <si>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</si>
  <si>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</si>
  <si>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</si>
  <si>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</si>
  <si>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</si>
  <si>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</si>
  <si>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</si>
  <si>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</si>
  <si>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</si>
  <si>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</si>
  <si>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</si>
  <si>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</si>
  <si>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</si>
  <si>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</si>
  <si>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</si>
  <si>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</si>
  <si>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</si>
  <si>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</si>
  <si>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</si>
  <si>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</si>
  <si>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</si>
  <si>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</si>
  <si>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</si>
  <si>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</si>
  <si>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</si>
  <si>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</si>
  <si>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</si>
  <si>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</si>
  <si>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</si>
  <si>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</si>
  <si>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</si>
  <si>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</si>
  <si>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</si>
  <si>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</si>
  <si>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</si>
  <si>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</si>
  <si>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</si>
  <si>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</si>
  <si>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</si>
  <si>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</si>
  <si>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</si>
  <si>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</si>
  <si>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</si>
  <si>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</si>
  <si>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</si>
  <si>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</si>
  <si>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</si>
  <si>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</si>
  <si>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</si>
  <si>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</si>
  <si>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</si>
  <si>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</si>
  <si>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</si>
  <si>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</si>
  <si>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</si>
  <si>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</si>
  <si>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</si>
  <si>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</si>
  <si>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</si>
  <si>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</si>
  <si>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</si>
  <si>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</si>
  <si>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</si>
  <si>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</si>
  <si>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</si>
  <si>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</si>
  <si>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</si>
  <si>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</si>
  <si>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</si>
  <si>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</si>
  <si>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</si>
  <si>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</si>
  <si>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</si>
  <si>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</si>
  <si>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</si>
  <si>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</si>
  <si>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</si>
  <si>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</si>
  <si>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</si>
  <si>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</si>
  <si>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</si>
  <si>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</si>
  <si>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</si>
  <si>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</si>
  <si>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</si>
  <si>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</si>
  <si>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</si>
  <si>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</si>
  <si>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</si>
  <si>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</si>
  <si>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</si>
  <si>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</si>
  <si>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</si>
  <si>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</si>
  <si>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</si>
  <si>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</si>
  <si>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</si>
  <si>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</si>
  <si>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</si>
  <si>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</si>
  <si>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</si>
  <si>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</si>
  <si>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</si>
  <si>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</si>
  <si>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</si>
  <si>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</si>
  <si>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</si>
  <si>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</si>
  <si>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</si>
  <si>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</si>
  <si>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</si>
  <si>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</si>
  <si>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</si>
  <si>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</si>
  <si>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</si>
  <si>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</si>
  <si>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</si>
  <si>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</si>
  <si>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</si>
  <si>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</si>
  <si>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</si>
  <si>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</si>
  <si>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</si>
  <si>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</si>
  <si>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</si>
  <si>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</si>
  <si>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</si>
  <si>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</si>
  <si>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</si>
  <si>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</si>
  <si>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</si>
  <si>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</si>
  <si>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</si>
  <si>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</si>
  <si>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</si>
  <si>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</si>
  <si>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</si>
  <si>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</si>
  <si>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</si>
  <si>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</si>
  <si>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</si>
  <si>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</si>
  <si>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</si>
  <si>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</si>
  <si>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</si>
  <si>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</si>
  <si>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</si>
  <si>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</si>
  <si>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</si>
  <si>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</si>
  <si>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</si>
  <si>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</si>
  <si>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</si>
  <si>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</si>
  <si>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</si>
  <si>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</si>
  <si>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</si>
  <si>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</si>
  <si>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</si>
  <si>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</si>
  <si>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</si>
  <si>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</si>
  <si>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</si>
  <si>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</si>
  <si>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</si>
  <si>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</si>
  <si>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</si>
  <si>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</si>
  <si>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</si>
  <si>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</si>
  <si>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</si>
  <si>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</si>
  <si>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</si>
  <si>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</si>
  <si>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</si>
  <si>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</si>
  <si>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</si>
  <si>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</si>
  <si>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</si>
  <si>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</si>
  <si>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</si>
  <si>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</si>
  <si>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</si>
  <si>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</si>
  <si>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</si>
  <si>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</si>
  <si>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</si>
  <si>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</si>
  <si>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</si>
  <si>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</si>
  <si>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</si>
  <si>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</si>
  <si>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</si>
  <si>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</si>
  <si>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</si>
  <si>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</si>
  <si>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</si>
  <si>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</si>
  <si>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</si>
  <si>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</si>
  <si>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</si>
  <si>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</si>
  <si>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</si>
  <si>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</si>
  <si>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</si>
  <si>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</si>
  <si>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</si>
  <si>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</si>
  <si>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</si>
  <si>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</si>
  <si>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</si>
  <si>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</si>
  <si>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</si>
  <si>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</si>
  <si>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</si>
  <si>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</si>
  <si>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</si>
  <si>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</si>
  <si>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</si>
  <si>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</si>
  <si>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</si>
  <si>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</si>
  <si>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</si>
  <si>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</si>
  <si>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</si>
  <si>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</si>
  <si>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</si>
  <si>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</si>
  <si>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</si>
  <si>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</si>
  <si>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</si>
  <si>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</si>
  <si>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</si>
  <si>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</si>
  <si>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</si>
  <si>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</si>
  <si>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</si>
  <si>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</si>
  <si>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</si>
  <si>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</si>
  <si>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</si>
  <si>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</si>
  <si>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</si>
  <si>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</si>
  <si>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</si>
  <si>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</si>
  <si>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</si>
  <si>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</si>
  <si>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</si>
  <si>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</si>
  <si>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</si>
  <si>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</si>
  <si>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</si>
  <si>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</si>
  <si>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</si>
  <si>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</si>
  <si>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</si>
  <si>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</si>
  <si>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</si>
  <si>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</si>
  <si>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</si>
  <si>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</si>
  <si>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</si>
  <si>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</si>
  <si>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</si>
  <si>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</si>
  <si>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</si>
  <si>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</si>
  <si>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</si>
  <si>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</si>
  <si>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</si>
  <si>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</si>
  <si>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</si>
  <si>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</si>
  <si>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</si>
  <si>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</si>
  <si>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</si>
  <si>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</si>
  <si>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</si>
  <si>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</si>
  <si>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</si>
  <si>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</si>
  <si>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</si>
  <si>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</si>
  <si>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</si>
  <si>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</si>
  <si>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</si>
  <si>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</si>
  <si>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</si>
  <si>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</si>
  <si>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</si>
  <si>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</si>
  <si>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</si>
  <si>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</si>
  <si>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</si>
  <si>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</si>
  <si>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</si>
  <si>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</si>
  <si>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</si>
  <si>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</si>
  <si>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</si>
  <si>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</si>
  <si>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</si>
  <si>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</si>
  <si>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</si>
  <si>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</si>
  <si>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</si>
  <si>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</si>
  <si>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</si>
  <si>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</si>
  <si>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</si>
  <si>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</si>
  <si>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</si>
  <si>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</si>
  <si>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</si>
  <si>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</si>
  <si>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</si>
  <si>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</si>
  <si>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</si>
  <si>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</si>
  <si>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</si>
  <si>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</si>
  <si>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</si>
  <si>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</si>
  <si>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</si>
  <si>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</si>
  <si>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</si>
  <si>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</si>
  <si>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</si>
  <si>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</si>
  <si>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</si>
  <si>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</si>
  <si>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</si>
  <si>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</si>
  <si>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</si>
  <si>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</si>
  <si>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</si>
  <si>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</si>
  <si>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</si>
  <si>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</si>
  <si>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</si>
  <si>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</si>
  <si>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</si>
  <si>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</si>
  <si>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</si>
  <si>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</si>
  <si>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</si>
  <si>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</si>
  <si>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</si>
  <si>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</si>
  <si>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</si>
  <si>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</si>
  <si>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</si>
  <si>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</si>
  <si>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</si>
  <si>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</si>
  <si>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</si>
  <si>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</si>
  <si>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</si>
  <si>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</si>
  <si>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</si>
  <si>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</si>
  <si>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</si>
  <si>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</si>
  <si>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</si>
  <si>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</si>
  <si>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</si>
  <si>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</si>
  <si>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</si>
  <si>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</si>
  <si>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</si>
  <si>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</si>
  <si>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</si>
  <si>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</si>
  <si>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</si>
  <si>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</si>
  <si>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</si>
  <si>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</si>
  <si>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</si>
  <si>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</si>
  <si>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</si>
  <si>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</si>
  <si>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</si>
  <si>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</si>
  <si>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</si>
  <si>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</si>
  <si>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</si>
  <si>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</si>
  <si>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</si>
  <si>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</si>
  <si>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</si>
  <si>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</si>
  <si>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</si>
  <si>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</si>
  <si>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</si>
  <si>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</si>
  <si>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</si>
  <si>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</si>
  <si>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</si>
  <si>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</si>
  <si>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</si>
  <si>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</si>
  <si>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</si>
  <si>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</si>
  <si>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</si>
  <si>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</si>
  <si>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</si>
  <si>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</si>
  <si>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</si>
  <si>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</si>
  <si>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</si>
  <si>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</si>
  <si>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</si>
  <si>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</si>
  <si>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</si>
  <si>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</si>
  <si>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</si>
  <si>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</si>
  <si>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</si>
  <si>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</si>
  <si>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</si>
  <si>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</si>
  <si>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</si>
  <si>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</si>
  <si>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</si>
  <si>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</si>
  <si>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</si>
  <si>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</si>
  <si>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</si>
  <si>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</si>
  <si>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</si>
  <si>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</si>
  <si>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</si>
  <si>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</si>
  <si>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</si>
  <si>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</si>
  <si>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</si>
  <si>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</si>
  <si>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</si>
  <si>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</si>
  <si>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</si>
  <si>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</si>
  <si>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</si>
  <si>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</si>
  <si>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</si>
  <si>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</si>
  <si>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</si>
  <si>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</si>
  <si>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</si>
  <si>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</si>
  <si>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</si>
  <si>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</si>
  <si>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</si>
  <si>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</si>
  <si>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</si>
  <si>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</si>
  <si>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</si>
  <si>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</si>
  <si>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</si>
  <si>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</si>
  <si>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</si>
  <si>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</si>
  <si>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</si>
  <si>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</si>
  <si>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</si>
  <si>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</si>
  <si>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</si>
  <si>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</si>
  <si>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</si>
  <si>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</si>
  <si>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</si>
  <si>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</si>
  <si>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</si>
  <si>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</si>
  <si>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</si>
  <si>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</si>
  <si>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</si>
  <si>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</si>
  <si>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</si>
  <si>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</si>
  <si>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</si>
  <si>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</si>
  <si>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</si>
  <si>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</si>
  <si>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</si>
  <si>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</si>
  <si>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</si>
  <si>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</si>
  <si>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</si>
  <si>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</si>
  <si>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</si>
  <si>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</si>
  <si>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</si>
  <si>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</si>
  <si>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</si>
  <si>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</si>
  <si>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</si>
  <si>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</si>
  <si>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</si>
  <si>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</si>
  <si>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</si>
  <si>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</si>
  <si>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</si>
  <si>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</si>
  <si>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</si>
  <si>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</si>
  <si>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</si>
  <si>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</si>
  <si>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</si>
  <si>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</si>
  <si>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</si>
  <si>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</si>
  <si>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</si>
  <si>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</si>
  <si>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</si>
  <si>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</si>
  <si>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</si>
  <si>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</si>
  <si>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</si>
  <si>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</si>
  <si>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</si>
  <si>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</si>
  <si>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</si>
  <si>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</si>
  <si>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</si>
  <si>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</si>
  <si>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</si>
  <si>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</si>
  <si>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</si>
  <si>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</si>
  <si>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</si>
  <si>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</si>
  <si>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</si>
  <si>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</si>
  <si>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</si>
  <si>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</si>
  <si>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</si>
  <si>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</si>
  <si>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</si>
  <si>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</si>
  <si>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</si>
  <si>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</si>
  <si>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</si>
  <si>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</si>
  <si>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</si>
  <si>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</si>
  <si>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</si>
  <si>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</si>
  <si>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</si>
  <si>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</si>
  <si>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</si>
  <si>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</si>
  <si>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</si>
  <si>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</si>
  <si>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</si>
  <si>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</si>
  <si>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</si>
  <si>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</si>
  <si>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</si>
  <si>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</si>
  <si>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</si>
  <si>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</si>
  <si>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</si>
  <si>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</si>
  <si>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</si>
  <si>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</si>
  <si>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</si>
  <si>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</si>
  <si>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</si>
  <si>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</si>
  <si>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</si>
  <si>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</si>
  <si>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</si>
  <si>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</si>
  <si>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</si>
  <si>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</si>
  <si>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</si>
  <si>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</si>
  <si>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</si>
  <si>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</si>
  <si>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</si>
  <si>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</si>
  <si>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</si>
  <si>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</si>
  <si>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</si>
  <si>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</si>
  <si>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</si>
  <si>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</si>
  <si>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</si>
  <si>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</si>
  <si>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</si>
  <si>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</si>
  <si>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</si>
  <si>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</si>
  <si>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</si>
  <si>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</si>
  <si>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</si>
  <si>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</si>
  <si>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</si>
  <si>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</si>
  <si>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</si>
  <si>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</si>
  <si>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</si>
  <si>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</si>
  <si>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</si>
  <si>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</si>
  <si>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</si>
  <si>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</si>
  <si>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</si>
  <si>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</si>
  <si>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</si>
  <si>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</si>
  <si>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</si>
  <si>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</si>
  <si>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</si>
  <si>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</si>
  <si>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</si>
  <si>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</si>
  <si>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</si>
  <si>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</si>
  <si>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</si>
  <si>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</si>
  <si>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</si>
  <si>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</si>
  <si>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</si>
  <si>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</si>
  <si>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</si>
  <si>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</si>
  <si>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</si>
  <si>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</si>
  <si>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</si>
  <si>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</si>
  <si>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</si>
  <si>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</si>
  <si>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</si>
  <si>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</si>
  <si>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</si>
  <si>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</si>
  <si>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</si>
  <si>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</si>
  <si>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</si>
  <si>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</si>
  <si>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</si>
  <si>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</si>
  <si>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</si>
  <si>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</si>
  <si>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</si>
  <si>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</si>
  <si>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</si>
  <si>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</si>
  <si>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</si>
  <si>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</si>
  <si>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</si>
  <si>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</si>
  <si>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</si>
  <si>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</si>
  <si>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</si>
  <si>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</si>
  <si>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</si>
  <si>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</si>
  <si>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</si>
  <si>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</si>
  <si>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</si>
  <si>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</si>
  <si>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</si>
  <si>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</si>
  <si>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</si>
  <si>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</si>
  <si>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</si>
  <si>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</si>
  <si>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</si>
  <si>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</si>
  <si>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</si>
  <si>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</si>
  <si>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</si>
  <si>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</si>
  <si>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</si>
  <si>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</si>
  <si>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</si>
  <si>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</si>
  <si>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</si>
  <si>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</si>
  <si>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</si>
  <si>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</si>
  <si>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</si>
  <si>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</si>
  <si>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</si>
  <si>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</si>
  <si>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</si>
  <si>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</si>
  <si>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</si>
  <si>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</si>
  <si>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</si>
  <si>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</si>
  <si>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</si>
  <si>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</si>
  <si>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</si>
  <si>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</si>
  <si>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</si>
  <si>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</si>
  <si>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</si>
  <si>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</si>
  <si>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</si>
  <si>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</si>
  <si>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</si>
  <si>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</si>
  <si>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</si>
  <si>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</si>
  <si>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</si>
  <si>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</si>
  <si>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</si>
  <si>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</si>
  <si>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</si>
  <si>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</si>
  <si>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</si>
  <si>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</si>
  <si>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</si>
  <si>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</si>
  <si>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</si>
  <si>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</si>
  <si>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</si>
  <si>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</si>
  <si>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</si>
  <si>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</si>
  <si>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</si>
  <si>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</si>
  <si>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</si>
  <si>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</si>
  <si>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</si>
  <si>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</si>
  <si>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</si>
  <si>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</si>
  <si>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</si>
  <si>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</si>
  <si>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</si>
  <si>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</si>
  <si>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</si>
  <si>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</si>
  <si>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</si>
  <si>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</si>
  <si>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</si>
  <si>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</si>
  <si>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</si>
  <si>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</si>
  <si>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</si>
  <si>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</si>
  <si>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</si>
  <si>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</si>
  <si>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</si>
  <si>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</si>
  <si>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</si>
  <si>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</si>
  <si>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</si>
  <si>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</si>
  <si>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</si>
  <si>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</si>
  <si>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</si>
  <si>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</si>
  <si>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</si>
  <si>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</si>
  <si>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</si>
  <si>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</si>
  <si>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</si>
  <si>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</si>
  <si>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</si>
  <si>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</si>
  <si>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</si>
  <si>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</si>
  <si>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</si>
  <si>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</si>
  <si>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</si>
  <si>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</si>
  <si>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</si>
  <si>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</si>
  <si>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</si>
  <si>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</si>
  <si>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</si>
  <si>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</si>
  <si>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</si>
  <si>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</si>
  <si>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</si>
  <si>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</si>
  <si>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</si>
  <si>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</si>
  <si>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</si>
  <si>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</si>
  <si>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</si>
  <si>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</si>
  <si>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</si>
  <si>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</si>
  <si>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</si>
  <si>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</si>
  <si>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</si>
  <si>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</si>
  <si>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</si>
  <si>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</si>
  <si>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</si>
  <si>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</si>
  <si>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</si>
  <si>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</si>
  <si>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</si>
  <si>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</si>
  <si>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</si>
  <si>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</si>
  <si>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</si>
  <si>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</si>
  <si>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</si>
  <si>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</si>
  <si>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</si>
  <si>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</si>
  <si>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</si>
  <si>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</si>
  <si>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</si>
  <si>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</si>
  <si>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</si>
  <si>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</si>
  <si>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</si>
  <si>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</si>
  <si>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</si>
  <si>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</si>
  <si>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</si>
  <si>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</si>
  <si>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</si>
  <si>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</si>
  <si>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</si>
  <si>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</si>
  <si>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</si>
  <si>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</si>
  <si>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</si>
  <si>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</si>
  <si>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</si>
  <si>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</si>
  <si>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</si>
  <si>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</si>
  <si>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</si>
  <si>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</si>
  <si>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</si>
  <si>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</si>
  <si>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</si>
  <si>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</si>
  <si>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</si>
  <si>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</si>
  <si>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</si>
  <si>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</si>
  <si>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</si>
  <si>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</si>
  <si>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</si>
  <si>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</si>
  <si>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</si>
  <si>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</si>
  <si>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</si>
  <si>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</si>
  <si>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</si>
  <si>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</si>
  <si>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</si>
  <si>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</si>
  <si>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</si>
  <si>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</si>
  <si>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</si>
  <si>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</si>
  <si>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</si>
  <si>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</si>
  <si>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</si>
  <si>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</si>
  <si>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</si>
  <si>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</si>
  <si>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</si>
  <si>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</si>
  <si>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</si>
  <si>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</si>
  <si>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</si>
  <si>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</si>
  <si>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</si>
  <si>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</si>
  <si>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</si>
  <si>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</si>
  <si>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</si>
  <si>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</si>
  <si>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</si>
  <si>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</si>
  <si>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</si>
  <si>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</si>
  <si>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</si>
  <si>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</si>
  <si>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</si>
  <si>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</si>
  <si>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</si>
  <si>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</si>
  <si>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</si>
  <si>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</si>
  <si>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</si>
  <si>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</si>
  <si>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</si>
  <si>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</si>
  <si>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</si>
  <si>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</si>
  <si>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</si>
  <si>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</si>
  <si>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</si>
  <si>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</si>
  <si>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</si>
  <si>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</si>
  <si>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</si>
  <si>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</si>
  <si>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</si>
  <si>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</si>
  <si>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</si>
  <si>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</si>
  <si>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</si>
  <si>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</si>
  <si>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</si>
  <si>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</si>
  <si>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</si>
  <si>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</si>
  <si>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</si>
  <si>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</si>
  <si>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</si>
  <si>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</si>
  <si>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</si>
  <si>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</si>
  <si>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</si>
  <si>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</si>
  <si>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</si>
  <si>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</si>
  <si>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</si>
  <si>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</si>
  <si>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</si>
  <si>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</si>
  <si>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</si>
  <si>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</si>
  <si>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</si>
  <si>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</si>
  <si>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</si>
  <si>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</si>
  <si>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</si>
  <si>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</si>
  <si>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</si>
  <si>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</si>
  <si>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</si>
  <si>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</si>
  <si>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</si>
  <si>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</si>
  <si>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</si>
  <si>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</si>
  <si>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</si>
  <si>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</si>
  <si>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</si>
  <si>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</si>
  <si>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</si>
  <si>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</si>
  <si>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</si>
  <si>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</si>
  <si>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</si>
  <si>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</si>
  <si>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</si>
  <si>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</si>
  <si>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</si>
  <si>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</si>
  <si>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</si>
  <si>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</si>
  <si>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</si>
  <si>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</si>
  <si>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</si>
  <si>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</si>
  <si>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</si>
  <si>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</si>
  <si>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</si>
  <si>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</si>
  <si>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</si>
  <si>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</si>
  <si>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</si>
  <si>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</si>
  <si>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</si>
  <si>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</si>
  <si>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</si>
  <si>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</si>
  <si>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</si>
  <si>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</si>
  <si>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</si>
  <si>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</si>
  <si>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</si>
  <si>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</si>
  <si>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</si>
  <si>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</si>
  <si>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</si>
  <si>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</si>
  <si>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</si>
  <si>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</si>
  <si>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</si>
  <si>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</si>
  <si>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</si>
  <si>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</si>
  <si>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</si>
  <si>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</si>
  <si>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</si>
  <si>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</si>
  <si>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</si>
  <si>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</si>
  <si>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</si>
  <si>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</si>
  <si>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</si>
  <si>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</si>
  <si>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</si>
  <si>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</si>
  <si>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</si>
  <si>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</si>
  <si>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</si>
  <si>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</si>
  <si>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</si>
  <si>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</si>
  <si>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</si>
  <si>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</si>
  <si>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</si>
  <si>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</si>
  <si>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</si>
  <si>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</si>
  <si>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</si>
  <si>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</si>
  <si>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</si>
  <si>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</si>
  <si>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</si>
  <si>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</si>
  <si>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</si>
  <si>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</si>
  <si>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</si>
  <si>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</si>
  <si>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</si>
  <si>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</si>
  <si>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</si>
  <si>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</si>
  <si>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</si>
  <si>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</si>
  <si>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</si>
  <si>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</si>
  <si>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</si>
  <si>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</si>
  <si>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</si>
  <si>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</si>
  <si>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</si>
  <si>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</si>
  <si>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</si>
  <si>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</si>
  <si>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</si>
  <si>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</si>
  <si>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</si>
  <si>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</si>
  <si>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</si>
  <si>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</si>
  <si>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</si>
  <si>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</si>
  <si>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</si>
  <si>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</si>
  <si>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</si>
  <si>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</si>
  <si>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</si>
  <si>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</si>
  <si>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</si>
  <si>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</si>
  <si>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</si>
  <si>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</si>
  <si>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</si>
  <si>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</si>
  <si>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</si>
  <si>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</si>
  <si>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</si>
  <si>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</si>
  <si>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</si>
  <si>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</si>
  <si>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</si>
  <si>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</si>
  <si>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</si>
  <si>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</si>
  <si>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</si>
  <si>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</si>
  <si>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</si>
  <si>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</si>
  <si>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</si>
  <si>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</si>
  <si>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</si>
  <si>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</si>
  <si>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</si>
  <si>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</si>
  <si>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</si>
  <si>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</si>
  <si>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</si>
  <si>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</si>
  <si>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</si>
  <si>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</si>
  <si>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</si>
  <si>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</si>
  <si>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</si>
  <si>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</si>
  <si>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</si>
  <si>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</si>
  <si>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</si>
  <si>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</si>
  <si>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</si>
  <si>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</si>
  <si>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</si>
  <si>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</si>
  <si>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</si>
  <si>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</si>
  <si>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</si>
  <si>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</si>
  <si>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</si>
  <si>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</si>
  <si>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</si>
  <si>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</si>
  <si>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</si>
  <si>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</si>
  <si>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</si>
  <si>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</si>
  <si>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</si>
  <si>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</si>
  <si>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</si>
  <si>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</si>
  <si>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</si>
  <si>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</si>
  <si>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</si>
  <si>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</si>
  <si>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</si>
  <si>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</si>
  <si>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</si>
  <si>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</si>
  <si>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</si>
  <si>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</si>
  <si>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</si>
  <si>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</si>
  <si>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</si>
  <si>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</si>
  <si>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</si>
  <si>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</si>
  <si>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</si>
  <si>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</si>
  <si>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</si>
  <si>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</si>
  <si>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</si>
  <si>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</si>
  <si>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</si>
  <si>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</si>
  <si>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</si>
  <si>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</si>
  <si>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</si>
  <si>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</si>
  <si>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</si>
  <si>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</si>
  <si>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</si>
  <si>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</si>
  <si>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</si>
  <si>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</si>
  <si>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</si>
  <si>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</si>
  <si>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</si>
  <si>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</si>
  <si>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</si>
  <si>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</si>
  <si>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</si>
  <si>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</si>
  <si>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</si>
  <si>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</si>
  <si>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</si>
  <si>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</si>
  <si>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</si>
  <si>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</si>
  <si>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</si>
  <si>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</si>
  <si>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</si>
  <si>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</si>
  <si>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</si>
  <si>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</si>
  <si>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</si>
  <si>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</si>
  <si>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</si>
  <si>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</si>
  <si>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</si>
  <si>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</si>
  <si>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</si>
  <si>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</si>
  <si>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</si>
  <si>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</si>
  <si>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</si>
  <si>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</si>
  <si>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</si>
  <si>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</si>
  <si>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</si>
  <si>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</si>
  <si>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</si>
  <si>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</si>
  <si>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</si>
  <si>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</si>
  <si>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</si>
  <si>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</si>
  <si>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</si>
  <si>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</si>
  <si>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</si>
  <si>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</si>
  <si>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</si>
  <si>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</si>
  <si>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</si>
  <si>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</si>
  <si>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</si>
  <si>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</si>
  <si>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</si>
  <si>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</si>
  <si>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</si>
  <si>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</si>
  <si>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</si>
  <si>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</si>
  <si>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</si>
  <si>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</si>
  <si>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</si>
  <si>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</si>
  <si>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</si>
  <si>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</si>
  <si>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</si>
  <si>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</si>
  <si>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</si>
  <si>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</si>
  <si>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</si>
  <si>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</si>
  <si>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</si>
  <si>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</si>
  <si>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</si>
  <si>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</si>
  <si>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</si>
  <si>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</si>
  <si>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</si>
  <si>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</si>
  <si>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</si>
  <si>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</si>
  <si>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</si>
  <si>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</si>
  <si>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</si>
  <si>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</si>
  <si>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</si>
  <si>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</si>
  <si>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</si>
  <si>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</si>
  <si>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</si>
  <si>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</si>
  <si>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</si>
  <si>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</si>
  <si>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</si>
  <si>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</si>
  <si>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</si>
  <si>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</si>
  <si>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</si>
  <si>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</si>
  <si>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</si>
  <si>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</si>
  <si>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</si>
  <si>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</si>
  <si>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</si>
  <si>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</si>
  <si>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</si>
  <si>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</si>
  <si>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</si>
  <si>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</si>
  <si>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</si>
  <si>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</si>
  <si>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</si>
  <si>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</si>
  <si>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</si>
  <si>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</si>
  <si>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</si>
  <si>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</si>
  <si>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</si>
  <si>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</si>
  <si>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</si>
  <si>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</si>
  <si>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</si>
  <si>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</si>
  <si>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</si>
  <si>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</si>
  <si>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</si>
  <si>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</si>
  <si>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</si>
  <si>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</si>
  <si>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</si>
  <si>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</si>
  <si>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</si>
  <si>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</si>
  <si>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</si>
  <si>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</si>
  <si>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</si>
  <si>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</si>
  <si>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</si>
  <si>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</si>
  <si>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</si>
  <si>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</si>
  <si>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</si>
  <si>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</si>
  <si>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</si>
  <si>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</si>
  <si>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</si>
  <si>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</si>
  <si>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</si>
  <si>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</si>
  <si>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</si>
  <si>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</si>
  <si>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</si>
  <si>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</si>
  <si>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</si>
  <si>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</si>
  <si>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</si>
  <si>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</si>
  <si>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</si>
  <si>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</si>
  <si>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</si>
  <si>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</si>
  <si>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</si>
  <si>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</si>
  <si>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</si>
  <si>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</si>
  <si>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</si>
  <si>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</si>
  <si>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</si>
  <si>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</si>
  <si>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</si>
  <si>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</si>
  <si>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</si>
  <si>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</si>
  <si>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</si>
  <si>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</si>
  <si>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</si>
  <si>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</si>
  <si>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</si>
  <si>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</si>
  <si>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</si>
  <si>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</si>
  <si>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</si>
  <si>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</si>
  <si>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</si>
  <si>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</si>
  <si>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</si>
  <si>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</si>
  <si>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</si>
  <si>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</si>
  <si>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</si>
  <si>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</si>
  <si>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</si>
  <si>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</si>
  <si>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</si>
  <si>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</si>
  <si>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</si>
  <si>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</si>
  <si>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</si>
  <si>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</si>
  <si>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</si>
  <si>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</si>
  <si>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</si>
  <si>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</si>
  <si>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</si>
  <si>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</si>
  <si>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</si>
  <si>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</si>
  <si>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</si>
  <si>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</si>
  <si>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</si>
  <si>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</si>
  <si>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</si>
  <si>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</si>
  <si>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</si>
  <si>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</si>
  <si>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</si>
  <si>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</si>
  <si>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</si>
  <si>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</si>
  <si>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</si>
  <si>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</si>
  <si>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</si>
  <si>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</si>
  <si>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</si>
  <si>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</si>
  <si>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</si>
  <si>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</si>
  <si>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</si>
  <si>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</si>
  <si>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</si>
  <si>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</si>
  <si>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</si>
  <si>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</si>
  <si>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</si>
  <si>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</si>
  <si>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</si>
  <si>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</si>
  <si>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</si>
  <si>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</si>
  <si>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</si>
  <si>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</si>
  <si>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</si>
  <si>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</si>
  <si>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</si>
  <si>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</si>
  <si>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</si>
  <si>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</si>
  <si>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</si>
  <si>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</si>
  <si>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</si>
  <si>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</si>
  <si>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</si>
  <si>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</si>
  <si>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</si>
  <si>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</si>
  <si>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</si>
  <si>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</si>
  <si>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</si>
  <si>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</si>
  <si>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</si>
  <si>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</si>
  <si>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</si>
  <si>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</si>
  <si>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</si>
  <si>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</si>
  <si>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</si>
  <si>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</si>
  <si>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</si>
  <si>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</si>
  <si>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</si>
  <si>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</si>
  <si>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</si>
  <si>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</si>
  <si>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</si>
  <si>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</si>
  <si>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</si>
  <si>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</si>
  <si>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</si>
  <si>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</si>
  <si>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</si>
  <si>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</si>
  <si>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</si>
  <si>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</si>
  <si>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</si>
  <si>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</si>
  <si>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</si>
  <si>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</si>
  <si>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</si>
  <si>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</si>
  <si>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</si>
  <si>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</si>
  <si>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</si>
  <si>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</si>
  <si>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</si>
  <si>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</si>
  <si>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</si>
  <si>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</si>
  <si>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</si>
  <si>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</si>
  <si>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</si>
  <si>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</si>
  <si>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</si>
  <si>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</si>
  <si>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</si>
  <si>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</si>
  <si>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</si>
  <si>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</si>
  <si>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</si>
  <si>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</si>
  <si>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</si>
  <si>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</si>
  <si>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</si>
  <si>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</si>
  <si>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</si>
  <si>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</si>
  <si>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</si>
  <si>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</si>
  <si>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</si>
  <si>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</si>
  <si>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</si>
  <si>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</si>
  <si>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</si>
  <si>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</si>
  <si>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</si>
  <si>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</si>
  <si>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</si>
  <si>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</si>
  <si>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</si>
  <si>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</si>
  <si>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</si>
  <si>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</si>
  <si>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</si>
  <si>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</si>
  <si>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</si>
  <si>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</si>
  <si>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</si>
  <si>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</si>
  <si>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</si>
  <si>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</si>
  <si>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</si>
  <si>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</si>
  <si>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</si>
  <si>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</si>
  <si>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</si>
  <si>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</si>
  <si>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</si>
  <si>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</si>
  <si>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</si>
  <si>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</si>
  <si>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</si>
  <si>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</si>
  <si>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</si>
  <si>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</si>
  <si>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</si>
  <si>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</si>
  <si>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</si>
  <si>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</si>
  <si>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</si>
  <si>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</si>
  <si>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</si>
  <si>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</si>
  <si>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</si>
  <si>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</si>
  <si>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</si>
  <si>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</si>
  <si>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</si>
  <si>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</si>
  <si>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</si>
  <si>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</si>
  <si>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</si>
  <si>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</si>
  <si>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</si>
  <si>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</si>
  <si>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</si>
  <si>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</si>
  <si>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</si>
  <si>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</si>
  <si>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</si>
  <si>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</si>
  <si>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</si>
  <si>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</si>
  <si>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</si>
  <si>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</si>
  <si>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</si>
  <si>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</si>
  <si>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</si>
  <si>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</si>
  <si>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</si>
  <si>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</si>
  <si>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</si>
  <si>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</si>
  <si>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</si>
  <si>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</si>
  <si>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</si>
  <si>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</si>
  <si>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</si>
  <si>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</si>
  <si>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</si>
  <si>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</si>
  <si>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</si>
  <si>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</si>
  <si>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</si>
  <si>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</si>
  <si>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</si>
  <si>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</si>
  <si>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</si>
  <si>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</si>
  <si>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</si>
  <si>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</si>
  <si>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</si>
  <si>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</si>
  <si>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</si>
  <si>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</si>
  <si>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</si>
  <si>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</si>
  <si>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</si>
  <si>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</si>
  <si>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</si>
  <si>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</si>
  <si>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</si>
  <si>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</si>
  <si>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</si>
  <si>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</si>
  <si>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</si>
  <si>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</si>
  <si>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</si>
  <si>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</si>
  <si>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</si>
  <si>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</si>
  <si>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</si>
  <si>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</si>
  <si>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</si>
  <si>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</si>
  <si>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</si>
  <si>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</si>
  <si>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</si>
  <si>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</si>
  <si>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</si>
  <si>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</si>
  <si>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</si>
  <si>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</si>
  <si>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</si>
  <si>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</si>
  <si>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</si>
  <si>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</si>
  <si>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</si>
  <si>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</si>
  <si>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</si>
  <si>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</si>
  <si>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</si>
  <si>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</si>
  <si>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</si>
  <si>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</si>
  <si>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</si>
  <si>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</si>
  <si>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</si>
  <si>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</si>
  <si>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</si>
  <si>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</si>
  <si>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</si>
  <si>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</si>
  <si>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</si>
  <si>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</si>
  <si>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</si>
  <si>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</si>
  <si>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</si>
  <si>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</si>
  <si>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</si>
  <si>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</si>
  <si>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</si>
  <si>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</si>
  <si>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</si>
  <si>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</si>
  <si>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</si>
  <si>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</si>
  <si>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</si>
  <si>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</si>
  <si>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</si>
  <si>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</si>
  <si>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</si>
  <si>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</si>
  <si>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</si>
  <si>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</si>
  <si>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</si>
  <si>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</si>
  <si>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</si>
  <si>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</si>
  <si>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</si>
  <si>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</si>
  <si>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</si>
  <si>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</si>
  <si>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</si>
  <si>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</si>
  <si>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</si>
  <si>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</si>
  <si>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</si>
  <si>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</si>
  <si>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</si>
  <si>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</si>
  <si>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</si>
  <si>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</si>
  <si>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</si>
  <si>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</si>
  <si>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</si>
  <si>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</si>
  <si>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</si>
  <si>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</si>
  <si>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</si>
  <si>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</si>
  <si>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</si>
  <si>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</si>
  <si>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</si>
  <si>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</si>
  <si>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</si>
  <si>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</si>
  <si>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</si>
  <si>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</si>
  <si>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</si>
  <si>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</si>
  <si>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</si>
  <si>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</si>
  <si>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</si>
  <si>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</si>
  <si>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</si>
  <si>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</si>
  <si>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</si>
  <si>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</si>
  <si>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</si>
  <si>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</si>
  <si>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</si>
  <si>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</si>
  <si>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</si>
  <si>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</si>
  <si>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</si>
  <si>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</si>
  <si>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</si>
  <si>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</si>
  <si>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</si>
  <si>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</si>
  <si>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</si>
  <si>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</si>
  <si>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</si>
  <si>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</si>
  <si>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</si>
  <si>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</si>
  <si>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</si>
  <si>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</si>
  <si>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</si>
  <si>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</si>
  <si>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</si>
  <si>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</si>
  <si>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</si>
  <si>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</si>
  <si>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</si>
  <si>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</si>
  <si>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</si>
  <si>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</si>
  <si>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</si>
  <si>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</si>
  <si>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</si>
  <si>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</si>
  <si>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</si>
  <si>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</si>
  <si>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</si>
  <si>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</si>
  <si>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</si>
  <si>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</si>
  <si>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</si>
  <si>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</si>
  <si>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</si>
  <si>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</si>
  <si>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</si>
  <si>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</si>
  <si>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</si>
  <si>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</si>
  <si>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</si>
  <si>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</si>
  <si>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</si>
  <si>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</si>
  <si>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</si>
  <si>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</si>
  <si>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</si>
  <si>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</si>
  <si>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</si>
  <si>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</si>
  <si>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</si>
  <si>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</si>
  <si>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</si>
  <si>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</si>
  <si>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</si>
  <si>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</si>
  <si>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</si>
  <si>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</si>
  <si>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</si>
  <si>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</si>
  <si>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</si>
  <si>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</si>
  <si>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</si>
  <si>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</si>
  <si>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</si>
  <si>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</si>
  <si>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</si>
  <si>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</si>
  <si>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</si>
  <si>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</si>
  <si>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</si>
  <si>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</si>
  <si>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</si>
  <si>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</si>
  <si>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</si>
  <si>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</si>
  <si>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</si>
  <si>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</si>
  <si>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</si>
  <si>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</si>
  <si>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</si>
  <si>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</si>
  <si>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</si>
  <si>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</si>
  <si>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</si>
  <si>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</si>
  <si>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</si>
  <si>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</si>
  <si>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</si>
  <si>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</si>
  <si>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</si>
  <si>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</si>
  <si>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</si>
  <si>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</si>
  <si>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</si>
  <si>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</si>
  <si>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</si>
  <si>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</si>
  <si>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</si>
  <si>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</si>
  <si>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</si>
  <si>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</si>
  <si>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</si>
  <si>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</si>
  <si>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</si>
  <si>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</si>
  <si>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</si>
  <si>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</si>
  <si>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</si>
  <si>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</si>
  <si>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</si>
  <si>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</si>
  <si>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</si>
  <si>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</si>
  <si>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</si>
  <si>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</si>
  <si>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</si>
  <si>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</si>
  <si>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</si>
  <si>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</si>
  <si>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</si>
  <si>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</si>
  <si>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</si>
  <si>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</si>
  <si>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</si>
  <si>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</si>
  <si>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</si>
  <si>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</si>
  <si>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</si>
  <si>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</si>
  <si>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</si>
  <si>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</si>
  <si>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</si>
  <si>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</si>
  <si>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</si>
  <si>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</si>
  <si>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</si>
  <si>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</si>
  <si>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</si>
  <si>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</si>
  <si>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</si>
  <si>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</si>
  <si>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</si>
  <si>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</si>
  <si>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</si>
  <si>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</si>
  <si>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</si>
  <si>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</si>
  <si>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</si>
  <si>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</si>
  <si>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</si>
  <si>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</si>
  <si>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</si>
  <si>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</si>
  <si>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</si>
  <si>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</si>
  <si>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</si>
  <si>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</si>
  <si>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</si>
  <si>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</si>
  <si>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</si>
  <si>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</si>
  <si>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</si>
  <si>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</si>
  <si>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</si>
  <si>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</si>
  <si>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</si>
  <si>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</si>
  <si>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</si>
  <si>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</si>
  <si>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</si>
  <si>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</si>
  <si>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</si>
  <si>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</si>
  <si>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</si>
  <si>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</si>
  <si>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</si>
  <si>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</si>
  <si>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</si>
  <si>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</si>
  <si>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</si>
  <si>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</si>
  <si>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</si>
  <si>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</si>
  <si>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</si>
  <si>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</si>
  <si>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</si>
  <si>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</si>
  <si>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</si>
  <si>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</si>
  <si>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</si>
  <si>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</si>
  <si>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</si>
  <si>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</si>
  <si>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</si>
  <si>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</si>
  <si>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</si>
  <si>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</si>
  <si>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</si>
  <si>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</si>
  <si>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</si>
  <si>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</si>
  <si>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</si>
  <si>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</si>
  <si>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</si>
  <si>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</si>
  <si>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</si>
  <si>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</si>
  <si>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</si>
  <si>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</si>
  <si>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</si>
  <si>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</si>
  <si>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</si>
  <si>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</si>
  <si>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</si>
  <si>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</si>
  <si>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</si>
  <si>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</si>
  <si>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</si>
  <si>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</si>
  <si>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</si>
  <si>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</si>
  <si>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</si>
  <si>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</si>
  <si>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</si>
  <si>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</si>
  <si>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</si>
  <si>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</si>
  <si>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</si>
  <si>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</si>
  <si>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</si>
  <si>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</si>
  <si>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</si>
  <si>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</si>
  <si>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</si>
  <si>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</si>
  <si>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</si>
  <si>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</si>
  <si>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</si>
  <si>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</si>
  <si>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</si>
  <si>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</si>
  <si>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</si>
  <si>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</si>
  <si>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</si>
  <si>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</si>
  <si>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</si>
  <si>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</si>
  <si>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</si>
  <si>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</si>
  <si>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</si>
  <si>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</si>
  <si>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</si>
  <si>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</si>
  <si>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</si>
  <si>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</si>
  <si>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</si>
  <si>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</si>
  <si>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</si>
  <si>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</si>
  <si>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</si>
  <si>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</si>
  <si>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</si>
  <si>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</si>
  <si>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</si>
  <si>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</si>
  <si>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</si>
  <si>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</si>
  <si>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</si>
  <si>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</si>
  <si>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</si>
  <si>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</si>
  <si>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</si>
  <si>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</si>
  <si>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</si>
  <si>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</si>
  <si>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</si>
  <si>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</si>
  <si>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</si>
  <si>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</si>
  <si>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</si>
  <si>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</si>
  <si>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</si>
  <si>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</si>
  <si>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</si>
  <si>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</si>
  <si>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</si>
  <si>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</si>
  <si>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</si>
  <si>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</si>
  <si>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</si>
  <si>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</si>
  <si>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</si>
  <si>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</si>
  <si>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</si>
  <si>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</si>
  <si>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</si>
  <si>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</si>
  <si>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</si>
  <si>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</si>
  <si>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</si>
  <si>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</si>
  <si>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</si>
  <si>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</si>
  <si>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</si>
  <si>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</si>
  <si>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</si>
  <si>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</si>
  <si>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</si>
  <si>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</si>
  <si>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</si>
  <si>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</si>
  <si>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</si>
  <si>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</si>
  <si>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</si>
  <si>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</si>
  <si>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</si>
  <si>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</si>
  <si>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</si>
  <si>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</si>
  <si>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</si>
  <si>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</si>
  <si>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</si>
  <si>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</si>
  <si>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</si>
  <si>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</si>
  <si>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</si>
  <si>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</si>
  <si>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</si>
  <si>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</si>
  <si>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</si>
  <si>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</si>
  <si>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</si>
  <si>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</si>
  <si>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</si>
  <si>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</si>
  <si>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</si>
  <si>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</si>
  <si>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</si>
  <si>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</si>
  <si>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</si>
  <si>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</si>
  <si>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</si>
  <si>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</si>
  <si>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</si>
  <si>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</si>
  <si>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</si>
  <si>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</si>
  <si>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</si>
  <si>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</si>
  <si>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</si>
  <si>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</si>
  <si>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</si>
  <si>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</si>
  <si>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</si>
  <si>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</si>
  <si>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</si>
  <si>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</si>
  <si>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</si>
  <si>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</si>
  <si>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</si>
  <si>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</si>
  <si>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</si>
  <si>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</si>
  <si>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</si>
  <si>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</si>
  <si>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</si>
  <si>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</si>
  <si>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</si>
  <si>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</si>
  <si>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</si>
  <si>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</si>
  <si>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</si>
  <si>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</si>
  <si>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</si>
  <si>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</si>
  <si>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</si>
  <si>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</si>
  <si>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</si>
  <si>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</si>
  <si>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</si>
  <si>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</si>
  <si>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</si>
  <si>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</si>
  <si>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</si>
  <si>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</si>
  <si>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</si>
  <si>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</si>
  <si>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</si>
  <si>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</si>
  <si>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</si>
  <si>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</si>
  <si>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</si>
  <si>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</si>
  <si>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</si>
  <si>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</si>
  <si>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</si>
  <si>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</si>
  <si>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</si>
  <si>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</si>
  <si>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</si>
  <si>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</si>
  <si>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</si>
  <si>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</si>
  <si>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</si>
  <si>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</si>
  <si>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</si>
  <si>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</si>
  <si>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</si>
  <si>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</si>
  <si>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</si>
  <si>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</si>
  <si>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</si>
  <si>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</si>
  <si>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</si>
  <si>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</si>
  <si>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</si>
  <si>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</si>
  <si>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</si>
  <si>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</si>
  <si>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</si>
  <si>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</si>
  <si>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</si>
  <si>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</si>
  <si>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</si>
  <si>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</si>
  <si>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</si>
  <si>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</si>
  <si>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</si>
  <si>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</si>
  <si>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</si>
  <si>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</si>
  <si>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</si>
  <si>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</si>
  <si>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</si>
  <si>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</si>
  <si>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</si>
  <si>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</si>
  <si>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</si>
  <si>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</si>
  <si>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</si>
  <si>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</si>
  <si>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</si>
  <si>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</si>
  <si>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</si>
  <si>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</si>
  <si>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</si>
  <si>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</si>
  <si>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</si>
  <si>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</si>
  <si>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</si>
  <si>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</si>
  <si>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</si>
  <si>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</si>
  <si>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</si>
  <si>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</si>
  <si>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</si>
  <si>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</si>
  <si>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</si>
  <si>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</si>
  <si>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</si>
  <si>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</si>
  <si>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</si>
  <si>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</si>
  <si>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</si>
  <si>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</si>
  <si>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</si>
  <si>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</si>
  <si>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</si>
  <si>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</si>
  <si>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</si>
  <si>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</si>
  <si>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</si>
  <si>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</si>
  <si>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</si>
  <si>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</si>
  <si>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</si>
  <si>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</si>
  <si>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</si>
  <si>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</si>
  <si>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</si>
  <si>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</si>
  <si>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</si>
  <si>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</si>
  <si>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</si>
  <si>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</si>
  <si>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</si>
  <si>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</si>
  <si>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</si>
  <si>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</si>
  <si>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</si>
  <si>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</si>
  <si>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</si>
  <si>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</si>
  <si>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</si>
  <si>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</si>
  <si>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</si>
  <si>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</si>
  <si>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</si>
  <si>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</si>
  <si>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</si>
  <si>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</si>
  <si>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</si>
  <si>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</si>
  <si>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</si>
  <si>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</si>
  <si>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</si>
  <si>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</si>
  <si>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</si>
  <si>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</si>
  <si>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</si>
  <si>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</si>
  <si>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</si>
  <si>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</si>
  <si>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</si>
  <si>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</si>
  <si>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</si>
  <si>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</si>
  <si>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</si>
  <si>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</si>
  <si>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</si>
  <si>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</si>
  <si>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</si>
  <si>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</si>
  <si>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</si>
  <si>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</si>
  <si>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</si>
  <si>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</si>
  <si>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</si>
  <si>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</si>
  <si>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</si>
  <si>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</si>
  <si>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</si>
  <si>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</si>
  <si>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</si>
  <si>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</si>
  <si>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</si>
  <si>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</si>
  <si>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</si>
  <si>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</si>
  <si>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</si>
  <si>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</si>
  <si>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</si>
  <si>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</si>
  <si>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</si>
  <si>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</si>
  <si>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</si>
  <si>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</si>
  <si>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</si>
  <si>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</si>
  <si>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</si>
  <si>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</si>
  <si>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</si>
  <si>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</si>
  <si>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</si>
  <si>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</si>
  <si>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</si>
  <si>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</si>
  <si>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</si>
  <si>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</si>
  <si>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</si>
  <si>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</si>
  <si>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</si>
  <si>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</si>
  <si>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</si>
  <si>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</si>
  <si>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</si>
  <si>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</si>
  <si>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</si>
  <si>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</si>
  <si>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</si>
  <si>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</si>
  <si>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</si>
  <si>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</si>
  <si>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</si>
  <si>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</si>
  <si>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</si>
  <si>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</si>
  <si>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</si>
  <si>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</si>
  <si>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</si>
  <si>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</si>
  <si>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</si>
  <si>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</si>
  <si>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</si>
  <si>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</si>
  <si>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</si>
  <si>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</si>
  <si>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</si>
  <si>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</si>
  <si>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</si>
  <si>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</si>
  <si>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</si>
  <si>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</si>
  <si>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</si>
  <si>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</si>
  <si>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</si>
  <si>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</si>
  <si>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</si>
  <si>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</si>
  <si>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</si>
  <si>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</si>
  <si>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</si>
  <si>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</si>
  <si>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</si>
  <si>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</si>
  <si>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</si>
  <si>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</si>
  <si>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</si>
  <si>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</si>
  <si>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</si>
  <si>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</si>
  <si>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</si>
  <si>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</si>
  <si>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</si>
  <si>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</si>
  <si>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</si>
  <si>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</si>
  <si>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</si>
  <si>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</si>
  <si>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</si>
  <si>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</si>
  <si>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</si>
  <si>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</si>
  <si>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</si>
  <si>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</si>
  <si>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</si>
  <si>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</si>
  <si>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</si>
  <si>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</si>
  <si>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</si>
  <si>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</si>
  <si>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</si>
  <si>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</si>
  <si>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</si>
  <si>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</si>
  <si>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</si>
  <si>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</si>
  <si>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</si>
  <si>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</si>
  <si>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</si>
  <si>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</si>
  <si>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</si>
  <si>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</si>
  <si>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</si>
  <si>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</si>
  <si>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</si>
  <si>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</si>
  <si>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</si>
  <si>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</si>
  <si>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</si>
  <si>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</si>
  <si>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</si>
  <si>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</si>
  <si>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</si>
  <si>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</si>
  <si>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</si>
  <si>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</si>
  <si>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</si>
  <si>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</si>
  <si>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</si>
  <si>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</si>
  <si>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</si>
  <si>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</si>
  <si>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</si>
  <si>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</si>
  <si>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</si>
  <si>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</si>
  <si>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</si>
  <si>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</si>
  <si>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</si>
  <si>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</si>
  <si>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</si>
  <si>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</si>
  <si>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</si>
  <si>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</si>
  <si>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</si>
  <si>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</si>
  <si>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</si>
  <si>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</si>
  <si>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</si>
  <si>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</si>
  <si>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</si>
  <si>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</si>
  <si>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</si>
  <si>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</si>
  <si>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</si>
  <si>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</si>
  <si>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</si>
  <si>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</si>
  <si>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</si>
  <si>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</si>
  <si>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</si>
  <si>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</si>
  <si>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</si>
  <si>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</si>
  <si>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</si>
  <si>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</si>
  <si>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</si>
  <si>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</si>
  <si>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</si>
  <si>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</si>
  <si>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</si>
  <si>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</si>
  <si>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</si>
  <si>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</si>
  <si>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</si>
  <si>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</si>
  <si>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</si>
  <si>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</si>
  <si>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</si>
  <si>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</si>
  <si>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</si>
  <si>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</si>
  <si>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</si>
  <si>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</si>
  <si>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</si>
  <si>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</si>
  <si>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</si>
  <si>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</si>
  <si>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</si>
  <si>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</si>
  <si>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</si>
  <si>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</si>
  <si>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</si>
  <si>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</si>
  <si>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</si>
  <si>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</si>
  <si>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</si>
  <si>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</si>
  <si>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</si>
  <si>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</si>
  <si>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</si>
  <si>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</si>
  <si>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</si>
  <si>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</si>
  <si>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</si>
  <si>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</si>
  <si>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</si>
  <si>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</si>
  <si>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</si>
  <si>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</si>
  <si>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</si>
  <si>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</si>
  <si>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</si>
  <si>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</si>
  <si>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</si>
  <si>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</si>
  <si>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</si>
  <si>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</si>
  <si>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</si>
  <si>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</si>
  <si>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</si>
  <si>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</si>
  <si>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</si>
  <si>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</si>
  <si>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</si>
  <si>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</si>
  <si>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</si>
  <si>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</si>
  <si>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</si>
  <si>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</si>
  <si>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</si>
  <si>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</si>
  <si>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</si>
  <si>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</si>
  <si>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</si>
  <si>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</si>
  <si>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</si>
  <si>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</si>
  <si>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</si>
  <si>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</si>
  <si>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</si>
  <si>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</si>
  <si>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</si>
  <si>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</si>
  <si>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</si>
  <si>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</si>
  <si>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</si>
  <si>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</si>
  <si>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</si>
  <si>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</si>
  <si>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</si>
  <si>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</si>
  <si>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</si>
  <si>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</si>
  <si>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</si>
  <si>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</si>
  <si>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</si>
  <si>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</si>
  <si>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</si>
  <si>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</si>
  <si>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</si>
  <si>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</si>
  <si>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</si>
  <si>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</si>
  <si>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</si>
  <si>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</si>
  <si>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</si>
  <si>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</si>
  <si>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</si>
  <si>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</si>
  <si>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</si>
  <si>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</si>
  <si>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</si>
  <si>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</si>
  <si>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</si>
  <si>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</si>
  <si>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</si>
  <si>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</si>
  <si>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</si>
  <si>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</si>
  <si>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</si>
  <si>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</si>
  <si>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</si>
  <si>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</si>
  <si>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</si>
  <si>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</si>
  <si>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</si>
  <si>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</si>
  <si>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</si>
  <si>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</si>
  <si>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</si>
  <si>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</si>
  <si>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</si>
  <si>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</si>
  <si>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</si>
  <si>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</si>
  <si>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</si>
  <si>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</si>
  <si>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</si>
  <si>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</si>
  <si>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</si>
  <si>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</si>
  <si>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</si>
  <si>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</si>
  <si>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</si>
  <si>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</si>
  <si>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</si>
  <si>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</si>
  <si>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</si>
  <si>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</si>
  <si>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</si>
  <si>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</si>
  <si>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</si>
  <si>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</si>
  <si>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</si>
  <si>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</si>
  <si>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</si>
  <si>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</si>
  <si>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</si>
  <si>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</si>
  <si>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</si>
  <si>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</si>
  <si>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</si>
  <si>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</si>
  <si>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</si>
  <si>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</si>
  <si>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</si>
  <si>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</si>
  <si>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</si>
  <si>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</si>
  <si>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</si>
  <si>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</si>
  <si>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</si>
  <si>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</si>
  <si>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</si>
  <si>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</si>
  <si>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</si>
  <si>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</si>
  <si>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</si>
  <si>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</si>
  <si>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</si>
  <si>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</si>
  <si>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</si>
  <si>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</si>
  <si>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</si>
  <si>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</si>
  <si>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</si>
  <si>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</si>
  <si>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</si>
  <si>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</si>
  <si>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</si>
  <si>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</si>
  <si>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</si>
  <si>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</si>
  <si>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</si>
  <si>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</si>
  <si>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</si>
  <si>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</si>
  <si>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</si>
  <si>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</si>
  <si>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</si>
  <si>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</si>
  <si>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</si>
  <si>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</si>
  <si>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</si>
  <si>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</si>
  <si>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</si>
  <si>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</si>
  <si>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</si>
  <si>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</si>
  <si>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</si>
  <si>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</si>
  <si>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</si>
  <si>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</si>
  <si>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</si>
  <si>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</si>
  <si>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</si>
  <si>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</si>
  <si>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</si>
  <si>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</si>
  <si>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</si>
  <si>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</si>
  <si>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</si>
  <si>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</si>
  <si>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</si>
  <si>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</si>
  <si>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</si>
  <si>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</si>
  <si>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</si>
  <si>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</si>
  <si>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</si>
  <si>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</si>
  <si>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</si>
  <si>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</si>
  <si>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</si>
  <si>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</si>
  <si>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</si>
  <si>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</si>
  <si>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</si>
  <si>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</si>
  <si>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</si>
  <si>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</si>
  <si>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</si>
  <si>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</si>
  <si>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</si>
  <si>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</si>
  <si>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</si>
  <si>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</si>
  <si>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</si>
  <si>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</si>
  <si>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</si>
  <si>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</si>
  <si>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</si>
  <si>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</si>
  <si>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</si>
  <si>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</si>
  <si>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</si>
  <si>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</si>
  <si>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</si>
  <si>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</si>
  <si>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</si>
  <si>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</si>
  <si>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</si>
  <si>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</si>
  <si>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</si>
  <si>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</si>
  <si>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</si>
  <si>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</si>
  <si>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</si>
  <si>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</si>
  <si>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</si>
  <si>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</si>
  <si>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</si>
  <si>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</si>
  <si>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</si>
  <si>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</si>
  <si>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</si>
  <si>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</si>
  <si>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</si>
  <si>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</si>
  <si>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</si>
  <si>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</si>
  <si>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</si>
  <si>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</si>
  <si>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</si>
  <si>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</si>
  <si>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</si>
  <si>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</si>
  <si>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</si>
  <si>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</si>
  <si>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</si>
  <si>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</si>
  <si>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</si>
  <si>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</si>
  <si>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</si>
  <si>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</si>
  <si>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</si>
  <si>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</si>
  <si>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</si>
  <si>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</si>
  <si>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</si>
  <si>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</si>
  <si>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</si>
  <si>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</si>
  <si>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</si>
  <si>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</si>
  <si>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</si>
  <si>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</si>
  <si>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</si>
  <si>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</si>
  <si>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</si>
  <si>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</si>
  <si>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</si>
  <si>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</si>
  <si>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</si>
  <si>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</si>
  <si>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</si>
  <si>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</si>
  <si>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</si>
  <si>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</si>
  <si>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</si>
  <si>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</si>
  <si>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</si>
  <si>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</si>
  <si>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</si>
  <si>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</si>
  <si>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</si>
  <si>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</si>
  <si>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</si>
  <si>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</si>
  <si>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</si>
  <si>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</si>
  <si>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</si>
  <si>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</si>
  <si>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</si>
  <si>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</si>
  <si>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</si>
  <si>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</si>
  <si>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</si>
  <si>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</si>
  <si>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</si>
  <si>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</si>
  <si>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</si>
  <si>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</si>
  <si>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</si>
  <si>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</si>
  <si>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</si>
  <si>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</si>
  <si>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</si>
  <si>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</si>
  <si>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</si>
  <si>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</si>
  <si>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</si>
  <si>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</si>
  <si>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</si>
  <si>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</si>
  <si>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</si>
  <si>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</si>
  <si>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</si>
  <si>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</si>
  <si>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</si>
  <si>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</si>
  <si>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</si>
  <si>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</si>
  <si>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</si>
  <si>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</si>
  <si>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</si>
  <si>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</si>
  <si>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</si>
  <si>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</si>
  <si>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</si>
  <si>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</si>
  <si>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</si>
  <si>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</si>
  <si>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</si>
  <si>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</si>
  <si>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</si>
  <si>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</si>
  <si>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</si>
  <si>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</si>
  <si>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</si>
  <si>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</si>
  <si>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</si>
  <si>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</si>
  <si>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</si>
  <si>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</si>
  <si>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</si>
  <si>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</si>
  <si>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</si>
  <si>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</si>
  <si>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</si>
  <si>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</si>
  <si>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</si>
  <si>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</si>
  <si>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</si>
  <si>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</si>
  <si>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</si>
  <si>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</si>
  <si>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</si>
  <si>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</si>
  <si>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</si>
  <si>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</si>
  <si>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</si>
  <si>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</si>
  <si>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</si>
  <si>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</si>
  <si>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</si>
  <si>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</si>
  <si>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</si>
  <si>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</si>
  <si>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</si>
  <si>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</si>
  <si>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</si>
  <si>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</si>
  <si>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</si>
  <si>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</si>
  <si>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</si>
  <si>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</si>
  <si>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</si>
  <si>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</si>
  <si>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</si>
  <si>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</si>
  <si>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</si>
  <si>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</si>
  <si>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</si>
  <si>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</si>
  <si>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</si>
  <si>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</si>
  <si>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</si>
  <si>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</si>
  <si>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</si>
  <si>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</si>
  <si>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</si>
  <si>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</si>
  <si>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</si>
  <si>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</si>
  <si>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</si>
  <si>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</si>
  <si>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</si>
  <si>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</si>
  <si>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</si>
  <si>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</si>
  <si>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</si>
  <si>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</si>
  <si>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</si>
  <si>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</si>
  <si>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</si>
  <si>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</si>
  <si>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</si>
  <si>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</si>
  <si>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</si>
  <si>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</si>
  <si>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</si>
  <si>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</si>
  <si>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</si>
  <si>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</si>
  <si>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</si>
  <si>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</si>
  <si>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</si>
  <si>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</si>
  <si>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</si>
  <si>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</si>
  <si>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</si>
  <si>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</si>
  <si>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</si>
  <si>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</si>
  <si>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</si>
  <si>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</si>
  <si>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</si>
  <si>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</si>
  <si>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</si>
  <si>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</si>
  <si>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</si>
  <si>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</si>
  <si>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</si>
  <si>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</si>
  <si>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</si>
  <si>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</si>
  <si>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</si>
  <si>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</si>
  <si>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</si>
  <si>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</si>
  <si>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</si>
  <si>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</si>
  <si>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</si>
  <si>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</si>
  <si>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</si>
  <si>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</si>
  <si>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</si>
  <si>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</si>
  <si>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</si>
  <si>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</si>
  <si>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</si>
  <si>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</si>
  <si>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</si>
  <si>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</si>
  <si>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</si>
  <si>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</si>
  <si>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</si>
  <si>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</si>
  <si>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</si>
  <si>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</si>
  <si>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</si>
  <si>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</si>
  <si>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</si>
  <si>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</si>
  <si>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</si>
  <si>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</si>
  <si>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</si>
  <si>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</si>
  <si>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</si>
  <si>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</si>
  <si>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</si>
  <si>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</si>
  <si>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</si>
  <si>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</si>
  <si>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</si>
  <si>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</si>
  <si>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</si>
  <si>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</si>
  <si>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</si>
  <si>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</si>
  <si>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</si>
  <si>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</si>
  <si>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</si>
  <si>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</si>
  <si>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</si>
  <si>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</si>
  <si>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</si>
  <si>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</si>
  <si>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</si>
  <si>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</si>
  <si>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</si>
  <si>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</si>
  <si>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</si>
  <si>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</si>
  <si>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</si>
  <si>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</si>
  <si>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</si>
  <si>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</si>
  <si>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</si>
  <si>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</si>
  <si>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</si>
  <si>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</si>
  <si>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</si>
  <si>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</si>
  <si>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</si>
  <si>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</si>
  <si>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</si>
  <si>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</si>
  <si>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</si>
  <si>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</si>
  <si>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</si>
  <si>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</si>
  <si>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</si>
  <si>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</si>
  <si>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</si>
  <si>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</si>
  <si>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</si>
  <si>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</si>
  <si>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</si>
  <si>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</si>
  <si>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</si>
  <si>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</si>
  <si>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</si>
  <si>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</si>
  <si>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</si>
  <si>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</si>
  <si>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</si>
  <si>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</si>
  <si>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</si>
  <si>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</si>
  <si>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</si>
  <si>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</si>
  <si>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</si>
  <si>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</si>
  <si>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</si>
  <si>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</si>
  <si>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</si>
  <si>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</si>
  <si>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</si>
  <si>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</si>
  <si>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</si>
  <si>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</si>
  <si>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</si>
  <si>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</si>
  <si>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</si>
  <si>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</si>
  <si>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</si>
  <si>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</si>
  <si>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</si>
  <si>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</si>
  <si>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</si>
  <si>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</si>
  <si>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</si>
  <si>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</si>
  <si>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</si>
  <si>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</si>
  <si>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</si>
  <si>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</si>
  <si>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</si>
  <si>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</si>
  <si>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</si>
  <si>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</si>
  <si>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</si>
  <si>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</si>
  <si>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</si>
  <si>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</si>
  <si>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</si>
  <si>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</si>
  <si>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</si>
  <si>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</si>
  <si>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</si>
  <si>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</si>
  <si>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</si>
  <si>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</si>
  <si>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</si>
  <si>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</si>
  <si>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</si>
  <si>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</si>
  <si>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</si>
  <si>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</si>
  <si>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</si>
  <si>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</si>
  <si>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</si>
  <si>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</si>
  <si>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</si>
  <si>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</si>
  <si>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</si>
  <si>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</si>
  <si>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</si>
  <si>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</si>
  <si>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</si>
  <si>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</si>
  <si>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</si>
  <si>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</si>
  <si>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</si>
  <si>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</si>
  <si>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</si>
  <si>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</si>
  <si>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</si>
  <si>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</si>
  <si>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</si>
  <si>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</si>
  <si>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</si>
  <si>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</si>
  <si>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</si>
  <si>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</si>
  <si>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</si>
  <si>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</si>
  <si>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</si>
  <si>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</si>
  <si>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</si>
  <si>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</si>
  <si>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</si>
  <si>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</si>
  <si>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</si>
  <si>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</si>
  <si>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</si>
  <si>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</si>
  <si>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</si>
  <si>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</si>
  <si>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</si>
  <si>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</si>
  <si>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</si>
  <si>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</si>
  <si>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</si>
  <si>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</si>
  <si>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</si>
  <si>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</si>
  <si>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</si>
  <si>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</si>
  <si>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</si>
  <si>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</si>
  <si>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</si>
  <si>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</si>
  <si>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</si>
  <si>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</si>
  <si>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</si>
  <si>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</si>
  <si>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</si>
  <si>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</si>
  <si>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</si>
  <si>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</si>
  <si>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</si>
  <si>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</si>
  <si>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</si>
  <si>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</si>
  <si>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</si>
  <si>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</si>
  <si>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</si>
  <si>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</si>
  <si>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</si>
  <si>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</si>
  <si>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</si>
  <si>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</si>
  <si>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</si>
  <si>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</si>
  <si>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</si>
  <si>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</si>
  <si>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</si>
  <si>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</si>
  <si>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</si>
  <si>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</si>
  <si>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</si>
  <si>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</si>
  <si>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</si>
  <si>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</si>
  <si>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</si>
  <si>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</si>
  <si>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</si>
  <si>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</si>
  <si>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</si>
  <si>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</si>
  <si>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</si>
  <si>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</si>
  <si>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</si>
  <si>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</si>
  <si>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</si>
  <si>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</si>
  <si>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</si>
  <si>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</si>
  <si>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</si>
  <si>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</si>
  <si>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</si>
  <si>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</si>
  <si>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</si>
  <si>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</si>
  <si>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</si>
  <si>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</si>
  <si>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</si>
  <si>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</si>
  <si>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</si>
  <si>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</si>
  <si>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</si>
  <si>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</si>
  <si>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</si>
  <si>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</si>
  <si>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</si>
  <si>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</si>
  <si>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</si>
  <si>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</si>
  <si>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</si>
  <si>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</si>
  <si>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</si>
  <si>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</si>
  <si>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</si>
  <si>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</si>
  <si>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</si>
  <si>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</si>
  <si>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</si>
  <si>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</si>
  <si>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</si>
  <si>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</si>
  <si>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</si>
  <si>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</si>
  <si>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</si>
  <si>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</si>
  <si>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</si>
  <si>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</si>
  <si>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</si>
  <si>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</si>
  <si>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</si>
  <si>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</si>
  <si>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</si>
  <si>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</si>
  <si>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</si>
  <si>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</si>
  <si>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</si>
  <si>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</si>
  <si>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</si>
  <si>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</si>
  <si>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</si>
  <si>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</si>
  <si>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</si>
  <si>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</si>
  <si>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</si>
  <si>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</si>
  <si>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</si>
  <si>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</si>
  <si>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</si>
  <si>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</si>
  <si>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</si>
  <si>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</si>
  <si>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</si>
  <si>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</si>
  <si>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</si>
  <si>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</si>
  <si>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</si>
  <si>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</si>
  <si>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</si>
  <si>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</si>
  <si>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</si>
  <si>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</si>
  <si>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</si>
  <si>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</si>
  <si>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</si>
  <si>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</si>
  <si>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</si>
  <si>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</si>
  <si>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</si>
  <si>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</si>
  <si>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</si>
  <si>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</si>
  <si>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</si>
  <si>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</si>
  <si>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</si>
  <si>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</si>
  <si>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</si>
  <si>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</si>
  <si>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</si>
  <si>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</si>
  <si>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</si>
  <si>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</si>
  <si>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</si>
  <si>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</si>
  <si>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</si>
  <si>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</si>
  <si>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</si>
  <si>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</si>
  <si>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</si>
  <si>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</si>
  <si>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</si>
  <si>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</si>
  <si>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</si>
  <si>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</si>
  <si>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</si>
  <si>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</si>
  <si>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</si>
  <si>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</si>
  <si>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</si>
  <si>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</si>
  <si>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</si>
  <si>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</si>
  <si>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</si>
  <si>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</si>
  <si>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</si>
  <si>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</si>
  <si>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</si>
  <si>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</si>
  <si>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</si>
  <si>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</si>
  <si>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</si>
  <si>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</si>
  <si>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</si>
  <si>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</si>
  <si>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</si>
  <si>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</si>
  <si>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</si>
  <si>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</si>
  <si>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</si>
  <si>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</si>
  <si>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</si>
  <si>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</si>
  <si>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</si>
  <si>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</si>
  <si>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</si>
  <si>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</si>
  <si>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</si>
  <si>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</si>
  <si>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</si>
  <si>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</si>
  <si>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</si>
  <si>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</si>
  <si>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</si>
  <si>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</si>
  <si>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</si>
  <si>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</si>
  <si>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</si>
  <si>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</si>
  <si>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</si>
  <si>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</si>
  <si>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</si>
  <si>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</si>
  <si>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</si>
  <si>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</si>
  <si>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</si>
  <si>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</si>
  <si>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</si>
  <si>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</si>
  <si>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</si>
  <si>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</si>
  <si>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</si>
  <si>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</si>
  <si>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</si>
  <si>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</si>
  <si>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</si>
  <si>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</si>
  <si>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</si>
  <si>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</si>
  <si>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</si>
  <si>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</si>
  <si>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</si>
  <si>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</si>
  <si>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</si>
  <si>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</si>
  <si>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</si>
  <si>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</si>
  <si>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</si>
  <si>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</si>
  <si>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</si>
  <si>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</si>
  <si>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</si>
  <si>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</si>
  <si>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</si>
  <si>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</si>
  <si>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</si>
  <si>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</si>
  <si>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</si>
  <si>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</si>
  <si>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</si>
  <si>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</si>
  <si>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</si>
  <si>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</si>
  <si>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</si>
  <si>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</si>
  <si>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</si>
  <si>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</si>
  <si>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</si>
  <si>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</si>
  <si>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</si>
  <si>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</si>
  <si>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</si>
  <si>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</si>
  <si>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</si>
  <si>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</si>
  <si>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</si>
  <si>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</si>
  <si>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</si>
  <si>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</si>
  <si>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</si>
  <si>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</si>
  <si>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</si>
  <si>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</si>
  <si>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</si>
  <si>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</si>
  <si>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</si>
  <si>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</si>
  <si>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</si>
  <si>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</si>
  <si>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</si>
  <si>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</si>
  <si>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</si>
  <si>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</si>
  <si>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</si>
  <si>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</si>
  <si>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</si>
  <si>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</si>
  <si>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</si>
  <si>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</si>
  <si>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</si>
  <si>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</si>
  <si>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</si>
  <si>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</si>
  <si>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</si>
  <si>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</si>
  <si>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</si>
  <si>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</si>
  <si>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</si>
  <si>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</si>
  <si>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</si>
  <si>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</si>
  <si>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</si>
  <si>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</si>
  <si>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</si>
  <si>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</si>
  <si>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</si>
  <si>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</si>
  <si>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</si>
  <si>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</si>
  <si>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</si>
  <si>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</si>
  <si>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</si>
  <si>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</si>
  <si>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</si>
  <si>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</si>
  <si>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</si>
  <si>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</si>
  <si>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</si>
  <si>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</si>
  <si>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</si>
  <si>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</si>
  <si>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</si>
  <si>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</si>
  <si>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</si>
  <si>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</si>
  <si>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</si>
  <si>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</si>
  <si>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</si>
  <si>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</si>
  <si>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</si>
  <si>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</si>
  <si>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</si>
  <si>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</si>
  <si>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</si>
  <si>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</si>
  <si>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</si>
  <si>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</si>
  <si>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</si>
  <si>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</si>
  <si>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</si>
  <si>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</si>
  <si>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</si>
  <si>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</si>
  <si>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</si>
  <si>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</si>
  <si>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</si>
  <si>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</si>
  <si>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</si>
  <si>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</si>
  <si>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</si>
  <si>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</si>
  <si>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</si>
  <si>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</si>
  <si>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</si>
  <si>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</si>
  <si>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</si>
  <si>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</si>
  <si>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</si>
  <si>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</si>
  <si>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</si>
  <si>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</si>
  <si>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</si>
  <si>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</si>
  <si>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</si>
  <si>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</si>
  <si>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</si>
  <si>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</si>
  <si>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</si>
  <si>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</si>
  <si>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</si>
  <si>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</si>
  <si>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</si>
  <si>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</si>
  <si>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</si>
  <si>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</si>
  <si>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</si>
  <si>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</si>
  <si>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</si>
  <si>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</si>
  <si>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</si>
  <si>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</si>
  <si>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</si>
  <si>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</si>
  <si>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</si>
  <si>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</si>
  <si>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</si>
  <si>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</si>
  <si>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</si>
  <si>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</si>
  <si>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</si>
  <si>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</si>
  <si>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</si>
  <si>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</si>
  <si>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</si>
  <si>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</si>
  <si>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</si>
  <si>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</si>
  <si>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</si>
  <si>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</si>
  <si>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</si>
  <si>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</si>
  <si>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</si>
  <si>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</si>
  <si>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</si>
  <si>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</si>
  <si>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</si>
  <si>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</si>
  <si>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</si>
  <si>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</si>
  <si>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</si>
  <si>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</si>
  <si>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</si>
  <si>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</si>
  <si>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</si>
  <si>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</si>
  <si>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</si>
  <si>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</si>
  <si>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</si>
  <si>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</si>
  <si>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</si>
  <si>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</si>
  <si>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</si>
  <si>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</si>
  <si>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</si>
  <si>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</si>
  <si>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</si>
  <si>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</si>
  <si>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</si>
  <si>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</si>
  <si>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</si>
  <si>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</si>
  <si>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</si>
  <si>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</si>
  <si>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</si>
  <si>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</si>
  <si>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</si>
  <si>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</si>
  <si>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</si>
  <si>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</si>
  <si>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</si>
  <si>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</si>
  <si>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</si>
  <si>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</si>
  <si>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</si>
  <si>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</si>
  <si>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</si>
  <si>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</si>
  <si>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</si>
  <si>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</si>
  <si>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</si>
  <si>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</si>
  <si>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</si>
  <si>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</si>
  <si>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</si>
  <si>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</si>
  <si>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</si>
  <si>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</si>
  <si>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</si>
  <si>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</si>
  <si>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</si>
  <si>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</si>
  <si>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</si>
  <si>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</si>
  <si>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</si>
  <si>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</si>
  <si>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</si>
  <si>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</si>
  <si>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</si>
  <si>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</si>
  <si>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</si>
  <si>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</si>
  <si>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</si>
  <si>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</si>
  <si>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</si>
  <si>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</si>
  <si>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</si>
  <si>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</si>
  <si>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</si>
  <si>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</si>
  <si>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</si>
  <si>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</si>
  <si>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</si>
  <si>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</si>
  <si>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</si>
  <si>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</si>
  <si>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</si>
  <si>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</si>
  <si>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</si>
  <si>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</si>
  <si>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</si>
  <si>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</si>
  <si>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</si>
  <si>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</si>
  <si>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</si>
  <si>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</si>
  <si>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</si>
  <si>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</si>
  <si>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</si>
  <si>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</si>
  <si>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</si>
  <si>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</si>
  <si>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</si>
  <si>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</si>
  <si>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</si>
  <si>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</si>
  <si>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</si>
  <si>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</si>
  <si>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</si>
  <si>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</si>
  <si>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</si>
  <si>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</si>
  <si>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</si>
  <si>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</si>
  <si>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</si>
  <si>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</si>
  <si>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</si>
  <si>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</si>
  <si>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</si>
  <si>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</si>
  <si>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</si>
  <si>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</si>
  <si>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</si>
  <si>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</si>
  <si>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</si>
  <si>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</si>
  <si>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</si>
  <si>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</si>
  <si>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</si>
  <si>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</si>
  <si>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</si>
  <si>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</si>
  <si>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</si>
  <si>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</si>
  <si>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</si>
  <si>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</si>
  <si>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</si>
  <si>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</si>
  <si>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</si>
  <si>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</si>
  <si>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</si>
  <si>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</si>
  <si>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</si>
  <si>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</si>
  <si>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</si>
  <si>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</si>
  <si>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</si>
  <si>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</si>
  <si>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</si>
  <si>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</si>
  <si>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</si>
  <si>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</si>
  <si>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</si>
  <si>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</si>
  <si>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</si>
  <si>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</si>
  <si>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</si>
  <si>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</si>
  <si>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</si>
  <si>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</si>
  <si>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</si>
  <si>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</si>
  <si>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</si>
  <si>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</si>
  <si>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</si>
  <si>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</si>
  <si>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</si>
  <si>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</si>
  <si>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</si>
  <si>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</si>
  <si>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</si>
  <si>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</si>
  <si>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</si>
  <si>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</si>
  <si>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</si>
  <si>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</si>
  <si>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</si>
  <si>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</si>
  <si>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</si>
  <si>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</si>
  <si>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</si>
  <si>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</si>
  <si>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</si>
  <si>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</si>
  <si>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</si>
  <si>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</si>
  <si>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</si>
  <si>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</si>
  <si>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</si>
  <si>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</si>
  <si>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</si>
  <si>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</si>
  <si>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</si>
  <si>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</si>
  <si>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</si>
  <si>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</si>
  <si>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</si>
  <si>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</si>
  <si>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</si>
  <si>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</si>
  <si>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</si>
  <si>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</si>
  <si>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</si>
  <si>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</si>
  <si>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</si>
  <si>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</si>
  <si>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</si>
  <si>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</si>
  <si>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</si>
  <si>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</si>
  <si>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</si>
  <si>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</si>
  <si>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</si>
  <si>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</si>
  <si>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</si>
  <si>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</si>
  <si>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</si>
  <si>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</si>
  <si>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</si>
  <si>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</si>
  <si>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</si>
  <si>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</si>
  <si>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</si>
  <si>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</si>
  <si>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</si>
  <si>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</si>
  <si>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</si>
  <si>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</si>
  <si>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</si>
  <si>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</si>
  <si>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</si>
  <si>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</si>
  <si>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</si>
  <si>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</si>
  <si>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</si>
  <si>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</si>
  <si>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</si>
  <si>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</si>
  <si>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</si>
  <si>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</si>
  <si>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</si>
  <si>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</si>
  <si>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</si>
  <si>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</si>
  <si>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</si>
  <si>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</si>
  <si>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</si>
  <si>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</si>
  <si>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</si>
  <si>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</si>
  <si>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</si>
  <si>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</si>
  <si>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</si>
  <si>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</si>
  <si>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</si>
  <si>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</si>
  <si>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</si>
  <si>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</si>
  <si>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</si>
  <si>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</si>
  <si>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</si>
  <si>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</si>
  <si>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</si>
  <si>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</si>
  <si>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</si>
  <si>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</si>
  <si>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</si>
  <si>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</si>
  <si>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</si>
  <si>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</si>
  <si>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</si>
  <si>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</si>
  <si>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</si>
  <si>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</si>
  <si>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</si>
  <si>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</si>
  <si>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</si>
  <si>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</si>
  <si>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</si>
  <si>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</si>
  <si>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</si>
  <si>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</si>
  <si>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</si>
  <si>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</si>
  <si>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</si>
  <si>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</si>
  <si>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</si>
  <si>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</si>
  <si>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</si>
  <si>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</si>
  <si>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</si>
  <si>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</si>
  <si>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</si>
  <si>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</si>
  <si>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</si>
  <si>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</si>
  <si>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</si>
  <si>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</si>
  <si>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</si>
  <si>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</si>
  <si>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</si>
  <si>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</si>
  <si>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</si>
  <si>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</si>
  <si>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</si>
  <si>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</si>
  <si>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</si>
  <si>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</si>
  <si>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</si>
  <si>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</si>
  <si>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</si>
  <si>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</si>
  <si>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</si>
  <si>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</si>
  <si>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</si>
  <si>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</si>
  <si>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</si>
  <si>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</si>
  <si>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</si>
  <si>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</si>
  <si>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</si>
  <si>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</si>
  <si>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</si>
  <si>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</si>
  <si>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</si>
  <si>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</si>
  <si>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</si>
  <si>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</si>
  <si>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</si>
  <si>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</si>
  <si>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</si>
  <si>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</si>
  <si>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</si>
  <si>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</si>
  <si>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</si>
  <si>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</si>
  <si>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</si>
  <si>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</si>
  <si>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</si>
  <si>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</si>
  <si>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</si>
  <si>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</si>
  <si>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</si>
  <si>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</si>
  <si>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</si>
  <si>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</si>
  <si>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</si>
  <si>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</si>
  <si>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</si>
  <si>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</si>
  <si>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</si>
  <si>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</si>
  <si>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</si>
  <si>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</si>
  <si>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</si>
  <si>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</si>
  <si>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</si>
  <si>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</si>
  <si>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</si>
  <si>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</si>
  <si>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</si>
  <si>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</si>
  <si>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</si>
  <si>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</si>
  <si>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</si>
  <si>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</si>
  <si>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</si>
  <si>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</si>
  <si>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</si>
  <si>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</si>
  <si>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</si>
  <si>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</si>
  <si>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</si>
  <si>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</si>
  <si>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</si>
  <si>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</si>
  <si>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</si>
  <si>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</si>
  <si>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</si>
  <si>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</si>
  <si>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</si>
  <si>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</si>
  <si>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</si>
  <si>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</si>
  <si>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</si>
  <si>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</si>
  <si>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</si>
  <si>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</si>
  <si>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</si>
  <si>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</si>
  <si>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</si>
  <si>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</si>
  <si>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</si>
  <si>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</si>
  <si>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</si>
  <si>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</si>
  <si>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</si>
  <si>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</si>
  <si>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</si>
  <si>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</si>
  <si>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</si>
  <si>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</si>
  <si>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</si>
  <si>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</si>
  <si>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</si>
  <si>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</si>
  <si>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</si>
  <si>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</si>
  <si>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</si>
  <si>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</si>
  <si>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</si>
  <si>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</si>
  <si>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</si>
  <si>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</si>
  <si>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</si>
  <si>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</si>
  <si>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</si>
  <si>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</si>
  <si>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</si>
  <si>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</si>
  <si>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</si>
  <si>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</si>
  <si>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</si>
  <si>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</si>
  <si>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</si>
  <si>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</si>
  <si>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</si>
  <si>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</si>
  <si>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</si>
  <si>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</si>
  <si>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</si>
  <si>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</si>
  <si>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</si>
  <si>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</si>
  <si>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</si>
  <si>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</si>
  <si>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</si>
  <si>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</si>
  <si>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</si>
  <si>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</si>
  <si>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</si>
  <si>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</si>
  <si>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</si>
  <si>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</si>
  <si>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</si>
  <si>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</si>
  <si>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</si>
  <si>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</si>
  <si>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</si>
  <si>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</si>
  <si>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</si>
  <si>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</si>
  <si>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</si>
  <si>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</si>
  <si>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</si>
  <si>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</si>
  <si>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</si>
  <si>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</si>
  <si>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</si>
  <si>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</si>
  <si>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</si>
  <si>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</si>
  <si>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</si>
  <si>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</si>
  <si>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</si>
  <si>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</si>
  <si>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</si>
  <si>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</si>
  <si>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</si>
  <si>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</si>
  <si>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</si>
  <si>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</si>
  <si>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</si>
  <si>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</si>
  <si>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</si>
  <si>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</si>
  <si>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</si>
  <si>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</si>
  <si>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</si>
  <si>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</si>
  <si>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</si>
  <si>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</si>
  <si>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</si>
  <si>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</si>
  <si>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</si>
  <si>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</si>
  <si>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</si>
  <si>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</si>
  <si>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</si>
  <si>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</si>
  <si>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</si>
  <si>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</si>
  <si>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</si>
  <si>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</si>
  <si>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</si>
  <si>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</si>
  <si>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</si>
  <si>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</si>
  <si>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</si>
  <si>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</si>
  <si>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</si>
  <si>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</si>
  <si>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</si>
  <si>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</si>
  <si>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</si>
  <si>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</si>
  <si>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</si>
  <si>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</si>
  <si>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</si>
  <si>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</si>
  <si>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</si>
  <si>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</si>
  <si>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</si>
  <si>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</si>
  <si>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</si>
  <si>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</si>
  <si>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</si>
  <si>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</si>
  <si>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</si>
  <si>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</si>
  <si>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</si>
  <si>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</si>
  <si>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</si>
  <si>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</si>
  <si>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</si>
  <si>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</si>
  <si>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</si>
  <si>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</si>
  <si>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</si>
  <si>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</si>
  <si>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</si>
  <si>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</si>
  <si>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</si>
  <si>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</si>
  <si>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</si>
  <si>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</si>
  <si>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</si>
  <si>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</si>
  <si>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</si>
  <si>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</si>
  <si>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</si>
  <si>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</si>
  <si>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</si>
  <si>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</si>
  <si>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</si>
  <si>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</si>
  <si>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</si>
  <si>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</si>
  <si>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</si>
  <si>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</si>
  <si>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</si>
  <si>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</si>
  <si>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</si>
  <si>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</si>
  <si>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</si>
  <si>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</si>
  <si>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</si>
  <si>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</si>
  <si>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</si>
  <si>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</si>
  <si>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</si>
  <si>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</si>
  <si>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</si>
  <si>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</si>
  <si>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</si>
  <si>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</si>
  <si>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</si>
  <si>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</si>
  <si>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</si>
  <si>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</si>
  <si>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</si>
  <si>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</si>
  <si>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</si>
  <si>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</si>
  <si>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</si>
  <si>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</si>
  <si>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</si>
  <si>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</si>
  <si>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</si>
  <si>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</si>
  <si>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</si>
  <si>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</si>
  <si>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</si>
  <si>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</si>
  <si>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</si>
  <si>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</si>
  <si>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</si>
  <si>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</si>
  <si>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</si>
  <si>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</si>
  <si>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</si>
  <si>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</si>
  <si>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</si>
  <si>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</si>
  <si>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</si>
  <si>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</si>
  <si>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</si>
  <si>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</si>
  <si>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</si>
  <si>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</si>
  <si>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</si>
  <si>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</si>
  <si>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</si>
  <si>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</si>
  <si>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</si>
  <si>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</si>
  <si>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</si>
  <si>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</si>
  <si>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</si>
  <si>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</si>
  <si>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</si>
  <si>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</si>
  <si>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</si>
  <si>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</si>
  <si>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</si>
  <si>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</si>
  <si>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</si>
  <si>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</si>
  <si>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</si>
  <si>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</si>
  <si>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</si>
  <si>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</si>
  <si>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</si>
  <si>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</si>
  <si>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</si>
  <si>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</si>
  <si>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</si>
  <si>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</si>
  <si>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</si>
  <si>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</si>
  <si>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</si>
  <si>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</si>
  <si>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</si>
  <si>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</si>
  <si>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</si>
  <si>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</si>
  <si>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</si>
  <si>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</si>
  <si>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</si>
  <si>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</si>
  <si>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</si>
  <si>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</si>
  <si>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</si>
  <si>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</si>
  <si>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</si>
  <si>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</si>
  <si>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</si>
  <si>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</si>
  <si>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</si>
  <si>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</si>
  <si>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</si>
  <si>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</si>
  <si>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</si>
  <si>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</si>
  <si>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</si>
  <si>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</si>
  <si>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</si>
  <si>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</si>
  <si>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</si>
  <si>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</si>
  <si>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</si>
  <si>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</si>
  <si>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</si>
  <si>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</si>
  <si>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</si>
  <si>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</si>
  <si>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</si>
  <si>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</si>
  <si>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</si>
  <si>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</si>
  <si>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</si>
  <si>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</si>
  <si>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</si>
  <si>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</si>
  <si>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</si>
  <si>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</si>
  <si>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</si>
  <si>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</si>
  <si>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</si>
  <si>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</si>
  <si>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</si>
  <si>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</si>
  <si>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</si>
  <si>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</si>
  <si>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</si>
  <si>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</si>
  <si>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</si>
  <si>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</si>
  <si>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</si>
  <si>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</si>
  <si>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</si>
  <si>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</si>
  <si>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</si>
  <si>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</si>
  <si>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</si>
  <si>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</si>
  <si>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</si>
  <si>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</si>
  <si>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</si>
  <si>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</si>
  <si>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</si>
  <si>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</si>
  <si>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</si>
  <si>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</si>
  <si>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</si>
  <si>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</si>
  <si>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</si>
  <si>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</si>
  <si>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</si>
  <si>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</si>
  <si>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</si>
  <si>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</si>
  <si>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</si>
  <si>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</si>
  <si>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</si>
  <si>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</si>
  <si>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</si>
  <si>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</si>
  <si>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</si>
  <si>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</si>
  <si>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</si>
  <si>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</si>
  <si>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</si>
  <si>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</si>
  <si>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</si>
  <si>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</si>
  <si>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</si>
  <si>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</si>
  <si>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</si>
  <si>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</si>
  <si>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</si>
  <si>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</si>
  <si>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</si>
  <si>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</si>
  <si>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</si>
  <si>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</si>
  <si>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</si>
  <si>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</si>
  <si>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</si>
  <si>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</si>
  <si>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</si>
  <si>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</si>
  <si>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</si>
  <si>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</si>
  <si>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</si>
  <si>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</si>
  <si>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</si>
  <si>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</si>
  <si>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</si>
  <si>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</si>
  <si>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</si>
  <si>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</si>
  <si>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</si>
  <si>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</si>
  <si>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</si>
  <si>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</si>
  <si>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</si>
  <si>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</si>
  <si>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</si>
  <si>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</si>
  <si>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</si>
  <si>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</si>
  <si>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</si>
  <si>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</si>
  <si>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</si>
  <si>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</si>
  <si>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</si>
  <si>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</si>
  <si>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</si>
  <si>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</si>
  <si>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</si>
  <si>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</si>
  <si>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</si>
  <si>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</si>
  <si>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</si>
  <si>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</si>
  <si>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</si>
  <si>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</si>
  <si>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</si>
  <si>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</si>
  <si>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</si>
  <si>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</si>
  <si>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</si>
  <si>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</si>
  <si>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</si>
  <si>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</si>
  <si>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</si>
  <si>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</si>
  <si>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</si>
  <si>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</si>
  <si>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</si>
  <si>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</si>
  <si>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</si>
  <si>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</si>
  <si>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</si>
  <si>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</si>
  <si>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</si>
  <si>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</si>
  <si>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</si>
  <si>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</si>
  <si>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</si>
  <si>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</si>
  <si>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</si>
  <si>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</si>
  <si>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</si>
  <si>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</si>
  <si>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</si>
  <si>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</si>
  <si>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</si>
  <si>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</si>
  <si>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</si>
  <si>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</si>
  <si>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</si>
  <si>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</si>
  <si>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</si>
  <si>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</si>
  <si>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</si>
  <si>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</si>
  <si>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</si>
  <si>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</si>
  <si>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</si>
  <si>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</si>
  <si>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</si>
  <si>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</si>
  <si>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</si>
  <si>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</si>
  <si>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</si>
  <si>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</si>
  <si>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</si>
  <si>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</si>
  <si>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</si>
  <si>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</si>
  <si>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</si>
  <si>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</si>
  <si>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</si>
  <si>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</si>
  <si>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</si>
  <si>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</si>
  <si>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</si>
  <si>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</si>
  <si>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</si>
  <si>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</si>
  <si>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</si>
  <si>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</si>
  <si>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</si>
  <si>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</si>
  <si>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</si>
  <si>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</si>
  <si>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</si>
  <si>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</si>
  <si>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</si>
  <si>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</si>
  <si>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</si>
  <si>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</si>
  <si>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</si>
  <si>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</si>
  <si>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</si>
  <si>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</si>
  <si>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</si>
  <si>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</si>
  <si>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</si>
  <si>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</si>
  <si>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</si>
  <si>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</si>
  <si>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</si>
  <si>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</si>
  <si>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</si>
  <si>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</si>
  <si>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</si>
  <si>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</si>
  <si>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</si>
  <si>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</si>
  <si>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</si>
  <si>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</si>
  <si>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</si>
  <si>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</si>
  <si>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</si>
  <si>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</si>
  <si>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</si>
  <si>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</si>
  <si>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</si>
  <si>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</si>
  <si>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</si>
  <si>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</si>
  <si>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</si>
  <si>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</si>
  <si>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</si>
  <si>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</si>
  <si>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</si>
  <si>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</si>
  <si>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</si>
  <si>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</si>
  <si>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</si>
  <si>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</si>
  <si>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</si>
  <si>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</si>
  <si>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</si>
  <si>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</si>
  <si>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</si>
  <si>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</si>
  <si>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</si>
  <si>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</si>
  <si>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</si>
  <si>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</si>
  <si>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</si>
  <si>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</si>
  <si>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</si>
  <si>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</si>
  <si>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</si>
  <si>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</si>
  <si>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</si>
  <si>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</si>
  <si>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</si>
  <si>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</si>
  <si>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</si>
  <si>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</si>
  <si>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</si>
  <si>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</si>
  <si>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</si>
  <si>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</si>
  <si>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</si>
  <si>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</si>
  <si>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</si>
  <si>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</si>
  <si>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</si>
  <si>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</si>
  <si>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</si>
  <si>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</si>
  <si>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</si>
  <si>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</si>
  <si>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</si>
  <si>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</si>
  <si>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</si>
  <si>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</si>
  <si>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</si>
  <si>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</si>
  <si>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</si>
  <si>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</si>
  <si>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</si>
  <si>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</si>
  <si>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</si>
  <si>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</si>
  <si>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</si>
  <si>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</si>
  <si>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</si>
  <si>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</si>
  <si>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</si>
  <si>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</si>
  <si>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</si>
  <si>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</si>
  <si>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</si>
  <si>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</si>
  <si>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</si>
  <si>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</si>
  <si>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</si>
  <si>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</si>
  <si>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</si>
  <si>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</si>
  <si>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</si>
  <si>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</si>
  <si>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</si>
  <si>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</si>
  <si>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</si>
  <si>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</si>
  <si>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</si>
  <si>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</si>
  <si>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</si>
  <si>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</si>
  <si>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</si>
  <si>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</si>
  <si>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</si>
  <si>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</si>
  <si>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</si>
  <si>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</si>
  <si>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</si>
  <si>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</si>
  <si>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</si>
  <si>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</si>
  <si>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</si>
  <si>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</si>
  <si>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</si>
  <si>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</si>
  <si>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</si>
  <si>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</si>
  <si>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</si>
  <si>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</si>
  <si>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</si>
  <si>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</si>
  <si>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</si>
  <si>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</si>
  <si>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</si>
  <si>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</si>
  <si>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</si>
  <si>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</si>
  <si>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</si>
  <si>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</si>
  <si>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</si>
  <si>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</si>
  <si>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</si>
  <si>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</si>
  <si>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</si>
  <si>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</si>
  <si>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</si>
  <si>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</si>
  <si>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</si>
  <si>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</si>
  <si>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</si>
  <si>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</si>
  <si>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</si>
  <si>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</si>
  <si>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</si>
  <si>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</si>
  <si>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</si>
  <si>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</si>
  <si>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</si>
  <si>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</si>
  <si>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</si>
  <si>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</si>
  <si>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</si>
  <si>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</si>
  <si>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</si>
  <si>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</si>
  <si>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</si>
  <si>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</si>
  <si>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</si>
  <si>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</si>
  <si>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</si>
  <si>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</si>
  <si>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</si>
  <si>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</si>
  <si>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</si>
  <si>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</si>
  <si>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</si>
  <si>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</si>
  <si>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</si>
  <si>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</si>
  <si>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</si>
  <si>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</si>
  <si>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</si>
  <si>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</si>
  <si>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</si>
  <si>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</si>
  <si>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</si>
  <si>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</si>
  <si>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</si>
  <si>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</si>
  <si>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</si>
  <si>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</si>
  <si>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</si>
  <si>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</si>
  <si>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</si>
  <si>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</si>
  <si>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</si>
  <si>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</si>
  <si>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</si>
  <si>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</si>
  <si>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</si>
  <si>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</si>
  <si>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</si>
  <si>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</si>
  <si>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</si>
  <si>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</si>
  <si>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</si>
  <si>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</si>
  <si>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</si>
  <si>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</si>
  <si>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</si>
  <si>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</si>
  <si>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</si>
  <si>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</si>
  <si>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</si>
  <si>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</si>
  <si>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</si>
  <si>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</si>
  <si>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</si>
  <si>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</si>
  <si>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</si>
  <si>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</si>
  <si>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</si>
  <si>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</si>
  <si>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</si>
  <si>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</si>
  <si>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</si>
  <si>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</si>
  <si>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</si>
  <si>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</si>
  <si>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</si>
  <si>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</si>
  <si>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</si>
  <si>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</si>
  <si>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</si>
  <si>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</si>
  <si>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</si>
  <si>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</si>
  <si>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</si>
  <si>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</si>
  <si>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</si>
  <si>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</si>
  <si>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</si>
  <si>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</si>
  <si>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</si>
  <si>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</si>
  <si>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</si>
  <si>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</si>
  <si>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</si>
  <si>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</si>
  <si>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</si>
  <si>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</si>
  <si>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</si>
  <si>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</si>
  <si>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</si>
  <si>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</si>
  <si>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</si>
  <si>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</si>
  <si>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</si>
  <si>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</si>
  <si>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</si>
  <si>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</si>
  <si>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</si>
  <si>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</si>
  <si>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</si>
  <si>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</si>
  <si>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</si>
  <si>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</si>
  <si>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</si>
  <si>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</si>
  <si>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</si>
  <si>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</si>
  <si>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</si>
  <si>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</si>
  <si>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</si>
  <si>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</si>
  <si>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</si>
  <si>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</si>
  <si>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</si>
  <si>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</si>
  <si>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</si>
  <si>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</si>
  <si>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</si>
  <si>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</si>
  <si>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</si>
  <si>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</si>
  <si>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</si>
  <si>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</si>
  <si>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</si>
  <si>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</si>
  <si>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</si>
  <si>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</si>
  <si>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</si>
  <si>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</si>
  <si>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</si>
  <si>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</si>
  <si>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</si>
  <si>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</si>
  <si>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</si>
  <si>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</si>
  <si>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</si>
  <si>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</si>
  <si>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</si>
  <si>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</si>
  <si>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</si>
  <si>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</si>
  <si>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</si>
  <si>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</si>
  <si>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</si>
  <si>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</si>
  <si>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</si>
  <si>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</si>
  <si>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</si>
  <si>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</si>
  <si>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</si>
  <si>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</si>
  <si>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</si>
  <si>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</si>
  <si>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</si>
  <si>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</si>
  <si>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</si>
  <si>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</si>
  <si>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</si>
  <si>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</si>
  <si>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</si>
  <si>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</si>
  <si>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</si>
  <si>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</si>
  <si>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</si>
  <si>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</si>
  <si>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</si>
  <si>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</si>
  <si>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</si>
  <si>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</si>
  <si>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</si>
  <si>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</si>
  <si>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</si>
  <si>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</si>
  <si>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</si>
  <si>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</si>
  <si>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</si>
  <si>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</si>
  <si>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</si>
  <si>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</si>
  <si>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</si>
  <si>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</si>
  <si>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</si>
  <si>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</si>
  <si>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</si>
  <si>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</si>
  <si>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</si>
  <si>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</si>
  <si>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</si>
  <si>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</si>
  <si>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</si>
  <si>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</si>
  <si>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</si>
  <si>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</si>
  <si>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</si>
  <si>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</si>
  <si>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</si>
  <si>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</si>
  <si>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</si>
  <si>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</si>
  <si>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</si>
  <si>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</si>
  <si>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</si>
  <si>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</si>
  <si>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</si>
  <si>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</si>
  <si>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</si>
  <si>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</si>
  <si>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</si>
  <si>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</si>
  <si>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</si>
  <si>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</si>
  <si>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</si>
  <si>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</si>
  <si>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</si>
  <si>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</si>
  <si>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</si>
  <si>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</si>
  <si>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</si>
  <si>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</si>
  <si>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</si>
  <si>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</si>
  <si>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</si>
  <si>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</si>
  <si>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</si>
  <si>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</si>
  <si>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</si>
  <si>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</si>
  <si>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</si>
  <si>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</si>
  <si>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</si>
  <si>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</si>
  <si>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</si>
  <si>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</si>
  <si>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</si>
  <si>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</si>
  <si>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</si>
  <si>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</si>
  <si>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</si>
  <si>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</si>
  <si>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</si>
  <si>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</si>
  <si>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</si>
  <si>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</si>
  <si>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</si>
  <si>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</si>
  <si>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</si>
  <si>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</si>
  <si>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</si>
  <si>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</si>
  <si>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</si>
  <si>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</si>
  <si>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</si>
  <si>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</si>
  <si>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</si>
  <si>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</si>
  <si>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</si>
  <si>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</si>
  <si>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</si>
  <si>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</si>
  <si>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</si>
  <si>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</si>
  <si>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</si>
  <si>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</si>
  <si>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</si>
  <si>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</si>
  <si>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</si>
  <si>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</si>
  <si>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</si>
  <si>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</si>
  <si>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</si>
  <si>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</si>
  <si>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</si>
  <si>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</si>
  <si>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</si>
  <si>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</si>
  <si>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</si>
  <si>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</si>
  <si>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</si>
  <si>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</si>
  <si>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</si>
  <si>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</si>
  <si>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</si>
  <si>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</si>
  <si>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</si>
  <si>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</si>
  <si>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</si>
  <si>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</si>
  <si>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</si>
  <si>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</si>
  <si>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</si>
  <si>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</si>
  <si>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</si>
  <si>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</si>
  <si>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</si>
  <si>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</si>
  <si>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</si>
  <si>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</si>
  <si>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</si>
  <si>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</si>
  <si>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</si>
  <si>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</si>
  <si>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</si>
  <si>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</si>
  <si>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</si>
  <si>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</si>
  <si>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</si>
  <si>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</si>
  <si>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</si>
  <si>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</si>
  <si>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</si>
  <si>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</si>
  <si>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</si>
  <si>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</si>
  <si>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</si>
  <si>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</si>
  <si>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</si>
  <si>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</si>
  <si>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</si>
  <si>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</si>
  <si>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</si>
  <si>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</si>
  <si>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</si>
  <si>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</si>
  <si>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</si>
  <si>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</si>
  <si>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</si>
  <si>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</si>
  <si>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</si>
  <si>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</si>
  <si>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</si>
  <si>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</si>
  <si>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</si>
  <si>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</si>
  <si>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</si>
  <si>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</si>
  <si>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</si>
  <si>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</si>
  <si>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</si>
  <si>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</si>
  <si>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</si>
  <si>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</si>
  <si>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</si>
  <si>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</si>
  <si>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</si>
  <si>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</si>
  <si>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</si>
  <si>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</si>
  <si>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</si>
  <si>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</si>
  <si>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</si>
  <si>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</si>
  <si>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</si>
  <si>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</si>
  <si>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</si>
  <si>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</si>
  <si>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</si>
  <si>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</si>
  <si>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</si>
  <si>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</si>
  <si>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</si>
  <si>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</si>
  <si>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</si>
  <si>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</si>
  <si>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</si>
  <si>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</si>
  <si>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</si>
  <si>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</si>
  <si>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</si>
  <si>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</si>
  <si>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</si>
  <si>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</si>
  <si>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</si>
  <si>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</si>
  <si>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</si>
  <si>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</si>
  <si>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</si>
  <si>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</si>
  <si>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</si>
  <si>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</si>
  <si>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</si>
  <si>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</si>
  <si>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</si>
  <si>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</si>
  <si>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</si>
  <si>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</si>
  <si>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</si>
  <si>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</si>
  <si>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</si>
  <si>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</si>
  <si>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</si>
  <si>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</si>
  <si>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</si>
  <si>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</si>
  <si>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</si>
  <si>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</si>
  <si>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</si>
  <si>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</si>
  <si>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</si>
  <si>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</si>
  <si>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</si>
  <si>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</si>
  <si>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</si>
  <si>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</si>
  <si>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</si>
  <si>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</si>
  <si>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</si>
  <si>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</si>
  <si>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</si>
  <si>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</si>
  <si>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</si>
  <si>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</si>
  <si>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</si>
  <si>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</si>
  <si>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</si>
  <si>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</si>
  <si>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</si>
  <si>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</si>
  <si>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</si>
  <si>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</si>
  <si>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</si>
  <si>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</si>
  <si>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</si>
  <si>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</si>
  <si>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</si>
  <si>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</si>
  <si>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</si>
  <si>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</si>
  <si>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</si>
  <si>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</si>
  <si>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</si>
  <si>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</si>
  <si>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</si>
  <si>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</si>
  <si>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</si>
  <si>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</si>
  <si>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</si>
  <si>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</si>
  <si>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</si>
  <si>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</si>
  <si>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</si>
  <si>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</si>
  <si>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</si>
  <si>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</si>
  <si>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</si>
  <si>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</si>
  <si>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</si>
  <si>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</si>
  <si>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</si>
  <si>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</si>
  <si>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</si>
  <si>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</si>
  <si>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</si>
  <si>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</si>
  <si>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</si>
  <si>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</si>
  <si>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</si>
  <si>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</si>
  <si>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</si>
  <si>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</si>
  <si>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</si>
  <si>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</si>
  <si>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</si>
  <si>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</si>
  <si>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</si>
  <si>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</si>
  <si>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</si>
  <si>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</si>
  <si>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</si>
  <si>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</si>
  <si>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</si>
  <si>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</si>
  <si>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</si>
  <si>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</si>
  <si>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</si>
  <si>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</si>
  <si>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</si>
  <si>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</si>
  <si>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</si>
  <si>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</si>
  <si>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</si>
  <si>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</si>
  <si>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</si>
  <si>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</si>
  <si>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</si>
  <si>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</si>
  <si>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</si>
  <si>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</si>
  <si>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</si>
  <si>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</si>
  <si>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</si>
  <si>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</si>
  <si>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</si>
  <si>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</si>
  <si>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</si>
  <si>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</si>
  <si>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</si>
  <si>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</si>
  <si>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</si>
  <si>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</si>
  <si>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</si>
  <si>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</si>
  <si>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</si>
  <si>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</si>
  <si>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</si>
  <si>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</si>
  <si>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</si>
  <si>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</si>
  <si>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</si>
  <si>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</si>
  <si>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</si>
  <si>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</si>
  <si>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</si>
  <si>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</si>
  <si>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</si>
  <si>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</si>
  <si>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</si>
  <si>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</si>
  <si>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</si>
  <si>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</si>
  <si>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</si>
  <si>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</si>
  <si>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</si>
  <si>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</si>
  <si>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</si>
  <si>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</si>
  <si>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</si>
  <si>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</si>
  <si>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</si>
  <si>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</si>
  <si>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</si>
  <si>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</si>
  <si>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</si>
  <si>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</si>
  <si>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</si>
  <si>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</si>
  <si>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</si>
  <si>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</si>
  <si>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</si>
  <si>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</si>
  <si>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</si>
  <si>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</si>
  <si>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</si>
  <si>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</si>
  <si>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</si>
  <si>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</si>
  <si>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</si>
  <si>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</si>
  <si>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</si>
  <si>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</si>
  <si>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</si>
  <si>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</si>
  <si>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</si>
  <si>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</si>
  <si>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</si>
  <si>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</si>
  <si>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</si>
  <si>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</si>
  <si>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</si>
  <si>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</si>
  <si>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</si>
  <si>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</si>
  <si>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</si>
  <si>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</si>
  <si>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</si>
  <si>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</si>
  <si>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</si>
  <si>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</si>
  <si>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</si>
  <si>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</si>
  <si>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</si>
  <si>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</si>
  <si>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</si>
  <si>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</si>
  <si>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</si>
  <si>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</si>
  <si>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</si>
  <si>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</si>
  <si>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</si>
  <si>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</si>
  <si>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</si>
  <si>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</si>
  <si>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</si>
  <si>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</si>
  <si>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</si>
  <si>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</si>
  <si>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</si>
  <si>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</si>
  <si>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</si>
  <si>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</si>
  <si>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</si>
  <si>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</si>
  <si>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</si>
  <si>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</si>
  <si>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</si>
  <si>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</si>
  <si>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</si>
  <si>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</si>
  <si>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</si>
  <si>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</si>
  <si>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</si>
  <si>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</si>
  <si>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</si>
  <si>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</si>
  <si>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</si>
  <si>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</si>
  <si>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</si>
  <si>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</si>
  <si>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</si>
  <si>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</si>
  <si>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</si>
  <si>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</si>
  <si>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</si>
  <si>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</si>
  <si>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</si>
  <si>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</si>
  <si>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</si>
  <si>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</si>
  <si>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</si>
  <si>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</si>
  <si>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</si>
  <si>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</si>
  <si>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</si>
  <si>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</si>
  <si>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</si>
  <si>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</si>
  <si>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</si>
  <si>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</si>
  <si>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</si>
  <si>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</si>
  <si>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</si>
  <si>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</si>
  <si>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</si>
  <si>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</si>
  <si>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</si>
  <si>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</si>
  <si>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</si>
  <si>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</si>
  <si>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</si>
  <si>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</si>
  <si>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</si>
  <si>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</si>
  <si>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</si>
  <si>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</si>
  <si>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</si>
  <si>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</si>
  <si>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</si>
  <si>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</si>
  <si>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</si>
  <si>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</si>
  <si>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</si>
  <si>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</si>
  <si>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</si>
  <si>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</si>
  <si>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</si>
  <si>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</si>
  <si>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</si>
  <si>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</si>
  <si>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</si>
  <si>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</si>
  <si>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</si>
  <si>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</si>
  <si>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</si>
  <si>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</si>
  <si>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</si>
  <si>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</si>
  <si>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</si>
  <si>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</si>
  <si>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</si>
  <si>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</si>
  <si>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</si>
  <si>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</si>
  <si>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</si>
  <si>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</si>
  <si>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</si>
  <si>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</si>
  <si>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</si>
  <si>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</si>
  <si>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</si>
  <si>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</si>
  <si>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</si>
  <si>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</si>
  <si>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</si>
  <si>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</si>
  <si>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</si>
  <si>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</si>
  <si>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</si>
  <si>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</si>
  <si>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</si>
  <si>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</si>
  <si>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</si>
  <si>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</si>
  <si>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</si>
  <si>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</si>
  <si>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</si>
  <si>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</si>
  <si>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</si>
  <si>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</si>
  <si>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</si>
  <si>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</si>
  <si>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</si>
  <si>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</si>
  <si>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</si>
  <si>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</si>
  <si>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</si>
  <si>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</si>
  <si>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</si>
  <si>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</si>
  <si>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</si>
  <si>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</si>
  <si>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</si>
  <si>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</si>
  <si>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</si>
  <si>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</si>
  <si>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</si>
  <si>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</si>
  <si>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</si>
  <si>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</si>
  <si>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</si>
  <si>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</si>
  <si>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</si>
  <si>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</si>
  <si>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</si>
  <si>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</si>
  <si>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</si>
  <si>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</si>
  <si>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</si>
  <si>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</si>
  <si>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</si>
  <si>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</si>
  <si>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</si>
  <si>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</si>
  <si>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</si>
  <si>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</si>
  <si>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</si>
  <si>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</si>
  <si>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</si>
  <si>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</si>
  <si>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</si>
  <si>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</si>
  <si>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</si>
  <si>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</si>
  <si>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</si>
  <si>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</si>
  <si>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</si>
  <si>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</si>
  <si>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</si>
  <si>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</si>
  <si>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</si>
  <si>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</si>
  <si>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</si>
  <si>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</si>
  <si>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</si>
  <si>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</si>
  <si>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</si>
  <si>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</si>
  <si>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</si>
  <si>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</si>
  <si>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</si>
  <si>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</si>
  <si>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</si>
  <si>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</si>
  <si>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</si>
  <si>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</si>
  <si>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</si>
  <si>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</si>
  <si>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</si>
  <si>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</si>
  <si>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</si>
  <si>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</si>
  <si>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</si>
  <si>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</si>
  <si>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</si>
  <si>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</si>
  <si>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</si>
  <si>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</si>
  <si>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</si>
  <si>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</si>
  <si>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</si>
  <si>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</si>
  <si>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</si>
  <si>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</si>
  <si>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</si>
  <si>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</si>
  <si>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</si>
  <si>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</si>
  <si>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</si>
  <si>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</si>
  <si>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</si>
  <si>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</si>
  <si>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</si>
  <si>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</si>
  <si>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</si>
  <si>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</si>
  <si>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</si>
  <si>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</si>
  <si>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</si>
  <si>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</si>
  <si>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</si>
  <si>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</si>
  <si>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</si>
  <si>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</si>
  <si>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</si>
  <si>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</si>
  <si>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</si>
  <si>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</si>
  <si>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</si>
  <si>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</si>
  <si>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</si>
  <si>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</si>
  <si>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</si>
  <si>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</si>
  <si>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</si>
  <si>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</si>
  <si>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</si>
  <si>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</si>
  <si>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</si>
  <si>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</si>
  <si>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</si>
  <si>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</si>
  <si>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</si>
  <si>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</si>
  <si>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</si>
  <si>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</si>
  <si>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</si>
  <si>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</si>
  <si>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</si>
  <si>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</si>
  <si>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</si>
  <si>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</si>
  <si>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</si>
  <si>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</si>
  <si>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</si>
  <si>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</si>
  <si>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</si>
  <si>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</si>
  <si>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</si>
  <si>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</si>
  <si>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</si>
  <si>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</si>
  <si>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</si>
  <si>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</si>
  <si>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</si>
  <si>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</si>
  <si>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</si>
  <si>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</si>
  <si>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</si>
  <si>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</si>
  <si>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</si>
  <si>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</si>
  <si>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</si>
  <si>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</si>
  <si>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</si>
  <si>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</si>
  <si>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</si>
  <si>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</si>
  <si>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</si>
  <si>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</si>
  <si>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</si>
  <si>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</si>
  <si>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</si>
  <si>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</si>
  <si>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</si>
  <si>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</si>
  <si>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</si>
  <si>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</si>
  <si>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</si>
  <si>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</si>
  <si>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</si>
  <si>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</si>
  <si>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</si>
  <si>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</si>
  <si>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</si>
  <si>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</si>
  <si>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</si>
  <si>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</si>
  <si>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</si>
  <si>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</si>
  <si>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</si>
  <si>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</si>
  <si>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</si>
  <si>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</si>
  <si>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</si>
  <si>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</si>
  <si>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</si>
  <si>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</si>
  <si>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</si>
  <si>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</si>
  <si>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</si>
  <si>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</si>
  <si>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</si>
  <si>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</si>
  <si>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</si>
  <si>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</si>
  <si>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</si>
  <si>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</si>
  <si>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</si>
  <si>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</si>
  <si>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</si>
  <si>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</si>
  <si>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</si>
  <si>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</si>
  <si>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</si>
  <si>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</si>
  <si>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</si>
  <si>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</si>
  <si>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</si>
  <si>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</si>
  <si>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</si>
  <si>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</si>
  <si>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</si>
  <si>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</si>
  <si>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</si>
  <si>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</si>
  <si>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</si>
  <si>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</si>
  <si>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</si>
  <si>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</si>
  <si>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</si>
  <si>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</si>
  <si>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</si>
  <si>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</si>
  <si>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</si>
  <si>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</si>
  <si>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</si>
  <si>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</si>
  <si>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</si>
  <si>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</si>
  <si>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</si>
  <si>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</si>
  <si>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</si>
  <si>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</si>
  <si>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</si>
  <si>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</si>
  <si>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</si>
  <si>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</si>
  <si>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</si>
  <si>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</si>
  <si>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</si>
  <si>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</si>
  <si>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</si>
  <si>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</si>
  <si>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</si>
  <si>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</si>
  <si>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</si>
  <si>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</si>
  <si>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</si>
  <si>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</si>
  <si>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</si>
  <si>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</si>
  <si>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</si>
  <si>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</si>
  <si>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</si>
  <si>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</si>
  <si>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</si>
  <si>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</si>
  <si>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</si>
  <si>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</si>
  <si>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</si>
  <si>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</si>
  <si>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</si>
  <si>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</si>
  <si>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</si>
  <si>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</si>
  <si>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</si>
  <si>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</si>
  <si>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</si>
  <si>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</si>
  <si>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</si>
  <si>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</si>
  <si>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</si>
  <si>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</si>
  <si>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</si>
  <si>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</si>
  <si>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</si>
  <si>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</si>
  <si>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</si>
  <si>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</si>
  <si>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</si>
  <si>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</si>
  <si>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</si>
  <si>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</si>
  <si>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</si>
  <si>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</si>
  <si>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</si>
  <si>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</si>
  <si>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</si>
  <si>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</si>
  <si>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</si>
  <si>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</si>
  <si>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</si>
  <si>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</si>
  <si>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</si>
  <si>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</si>
  <si>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</si>
  <si>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</si>
  <si>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</si>
  <si>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</si>
  <si>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</si>
  <si>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</si>
  <si>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</si>
  <si>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</si>
  <si>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</si>
  <si>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</si>
  <si>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</si>
  <si>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</si>
  <si>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</si>
  <si>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</si>
  <si>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</si>
  <si>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</si>
  <si>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</si>
  <si>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</si>
  <si>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</si>
  <si>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</si>
  <si>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</si>
  <si>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</si>
  <si>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</si>
  <si>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</si>
  <si>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</si>
  <si>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</si>
  <si>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</si>
  <si>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</si>
  <si>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</si>
  <si>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</si>
  <si>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</si>
  <si>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</si>
  <si>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</si>
  <si>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</si>
  <si>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</si>
  <si>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</si>
  <si>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</si>
  <si>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</si>
  <si>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</si>
  <si>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</si>
  <si>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</si>
  <si>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</si>
  <si>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</si>
  <si>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</si>
  <si>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</si>
  <si>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</si>
  <si>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</si>
  <si>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</si>
  <si>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</si>
  <si>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</si>
  <si>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</si>
  <si>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</si>
  <si>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</si>
  <si>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</si>
  <si>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</si>
  <si>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</si>
  <si>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</si>
  <si>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</si>
  <si>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</si>
  <si>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</si>
  <si>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</si>
  <si>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</si>
  <si>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</si>
  <si>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</si>
  <si>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</si>
  <si>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</si>
  <si>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</si>
  <si>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</si>
  <si>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</si>
  <si>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</si>
  <si>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</si>
  <si>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</si>
  <si>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</si>
  <si>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</si>
  <si>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</si>
  <si>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</si>
  <si>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</si>
  <si>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</si>
  <si>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</si>
  <si>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</si>
  <si>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</si>
  <si>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</si>
  <si>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</si>
  <si>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</si>
  <si>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</si>
  <si>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</si>
  <si>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</si>
  <si>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</si>
  <si>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</si>
  <si>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</si>
  <si>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</si>
  <si>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</si>
  <si>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</si>
  <si>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</si>
  <si>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</si>
  <si>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</si>
  <si>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</si>
  <si>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</si>
  <si>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</si>
  <si>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</si>
  <si>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</si>
  <si>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</si>
  <si>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</si>
  <si>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</si>
  <si>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</si>
  <si>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</si>
  <si>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</si>
  <si>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</si>
  <si>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</si>
  <si>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</si>
  <si>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</si>
  <si>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</si>
  <si>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</si>
  <si>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</si>
  <si>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</si>
  <si>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</si>
  <si>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</si>
  <si>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</si>
  <si>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</si>
  <si>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</si>
  <si>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</si>
  <si>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</si>
  <si>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</si>
  <si>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</si>
  <si>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</si>
  <si>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</si>
  <si>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</si>
  <si>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</si>
  <si>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</si>
  <si>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</si>
  <si>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</si>
  <si>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</si>
  <si>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</si>
  <si>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</si>
  <si>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</si>
  <si>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</si>
  <si>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</si>
  <si>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</si>
  <si>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</si>
  <si>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</si>
  <si>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</si>
  <si>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</si>
  <si>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</si>
  <si>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</si>
  <si>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</si>
  <si>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</si>
  <si>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</si>
  <si>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</si>
  <si>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</si>
  <si>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</si>
  <si>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</si>
  <si>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</si>
  <si>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</si>
  <si>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</si>
  <si>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</si>
  <si>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</si>
  <si>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</si>
  <si>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</si>
  <si>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</si>
  <si>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</si>
  <si>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</si>
  <si>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</si>
  <si>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</si>
  <si>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</si>
  <si>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</si>
  <si>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</si>
  <si>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</si>
  <si>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</si>
  <si>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</si>
  <si>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</si>
  <si>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</si>
  <si>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</si>
  <si>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</si>
  <si>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</si>
  <si>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</si>
  <si>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</si>
  <si>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</si>
  <si>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</si>
  <si>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</si>
  <si>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</si>
  <si>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</si>
  <si>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</si>
  <si>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</si>
  <si>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</si>
  <si>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</si>
  <si>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</si>
  <si>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</si>
  <si>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</si>
  <si>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</si>
  <si>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</si>
  <si>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</si>
  <si>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</si>
  <si>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</si>
  <si>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</si>
  <si>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</si>
  <si>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</si>
  <si>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</si>
  <si>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</si>
  <si>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</si>
  <si>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</si>
  <si>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</si>
  <si>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</si>
  <si>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</si>
  <si>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</si>
  <si>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</si>
  <si>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</si>
  <si>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</si>
  <si>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</si>
  <si>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</si>
  <si>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</si>
  <si>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</si>
  <si>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</si>
  <si>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</si>
  <si>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</si>
  <si>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</si>
  <si>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</si>
  <si>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</si>
  <si>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</si>
  <si>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</si>
  <si>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</si>
  <si>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</si>
  <si>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</si>
  <si>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</si>
  <si>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</si>
  <si>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</si>
  <si>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</si>
  <si>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</si>
  <si>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</si>
  <si>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</si>
  <si>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</si>
  <si>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</si>
  <si>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</si>
  <si>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</si>
  <si>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</si>
  <si>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</si>
  <si>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</si>
  <si>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</si>
  <si>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</si>
  <si>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</si>
  <si>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</si>
  <si>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</si>
  <si>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</si>
  <si>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</si>
  <si>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</si>
  <si>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</si>
  <si>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</si>
  <si>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</si>
  <si>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</si>
  <si>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</si>
  <si>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</si>
  <si>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</si>
  <si>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</si>
  <si>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</si>
  <si>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</si>
  <si>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</si>
  <si>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</si>
  <si>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</si>
  <si>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</si>
  <si>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</si>
  <si>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</si>
  <si>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</si>
  <si>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</si>
  <si>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</si>
  <si>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</si>
  <si>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</si>
  <si>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</si>
  <si>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</si>
  <si>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</si>
  <si>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</si>
  <si>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</si>
  <si>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</si>
  <si>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</si>
  <si>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</si>
  <si>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</si>
  <si>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</si>
  <si>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</si>
  <si>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</si>
  <si>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</si>
  <si>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</si>
  <si>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</si>
  <si>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</si>
  <si>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</si>
  <si>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</si>
  <si>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</si>
  <si>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</si>
  <si>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</si>
  <si>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</si>
  <si>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</si>
  <si>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</si>
  <si>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</si>
  <si>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</si>
  <si>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</si>
  <si>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</si>
  <si>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</si>
  <si>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</si>
  <si>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</si>
  <si>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</si>
  <si>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</si>
  <si>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</si>
  <si>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</si>
  <si>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</si>
  <si>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</si>
  <si>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</si>
  <si>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</si>
  <si>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</si>
  <si>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</si>
  <si>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</si>
  <si>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</si>
  <si>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</si>
  <si>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</si>
  <si>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</si>
  <si>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</si>
  <si>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</si>
  <si>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</si>
  <si>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</si>
  <si>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</si>
  <si>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</si>
  <si>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</si>
  <si>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</si>
  <si>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</si>
  <si>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</si>
  <si>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</si>
  <si>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</si>
  <si>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</si>
  <si>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</si>
  <si>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</si>
  <si>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</si>
  <si>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</si>
  <si>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</si>
  <si>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</si>
  <si>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</si>
  <si>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</si>
  <si>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</si>
  <si>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</si>
  <si>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</si>
  <si>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</si>
  <si>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</si>
  <si>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</si>
  <si>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</si>
  <si>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</si>
  <si>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</si>
  <si>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</si>
  <si>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</si>
  <si>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</si>
  <si>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</si>
  <si>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</si>
  <si>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</si>
  <si>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</si>
  <si>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</si>
  <si>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</si>
  <si>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</si>
  <si>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</si>
  <si>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</si>
  <si>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</si>
  <si>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</si>
  <si>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</si>
  <si>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</si>
  <si>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</si>
  <si>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</si>
  <si>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</si>
  <si>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</si>
  <si>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</si>
  <si>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</si>
  <si>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</si>
  <si>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</si>
  <si>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</si>
  <si>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</si>
  <si>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</si>
  <si>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</si>
  <si>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</si>
  <si>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</si>
  <si>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</si>
  <si>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</si>
  <si>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</si>
  <si>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</si>
  <si>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</si>
  <si>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</si>
  <si>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</si>
  <si>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</si>
  <si>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</si>
  <si>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</si>
  <si>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</si>
  <si>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</si>
  <si>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</si>
  <si>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</si>
  <si>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</si>
  <si>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</si>
  <si>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</si>
  <si>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</si>
  <si>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</si>
  <si>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</si>
  <si>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</si>
  <si>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</si>
  <si>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</si>
  <si>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</si>
  <si>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</si>
  <si>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</si>
  <si>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</si>
  <si>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</si>
  <si>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</si>
  <si>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</si>
  <si>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</si>
  <si>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</si>
  <si>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</si>
  <si>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</si>
  <si>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</si>
  <si>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</si>
  <si>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</si>
  <si>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</si>
  <si>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</si>
  <si>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</si>
  <si>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</si>
  <si>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</si>
  <si>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</si>
  <si>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</si>
  <si>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</si>
  <si>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</si>
  <si>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</si>
  <si>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</si>
  <si>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</si>
  <si>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</si>
  <si>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</si>
  <si>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</si>
  <si>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</si>
  <si>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</si>
  <si>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</si>
  <si>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</si>
  <si>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</si>
  <si>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</si>
  <si>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</si>
  <si>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</si>
  <si>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</si>
  <si>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</si>
  <si>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</si>
  <si>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</si>
  <si>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</si>
  <si>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</si>
  <si>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</si>
  <si>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</si>
  <si>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</si>
  <si>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</si>
  <si>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</si>
  <si>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</si>
  <si>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</si>
  <si>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</si>
  <si>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</si>
  <si>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</si>
  <si>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</si>
  <si>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</si>
  <si>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</si>
  <si>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</si>
  <si>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</si>
  <si>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</si>
  <si>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</si>
  <si>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</si>
  <si>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</si>
  <si>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</si>
  <si>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</si>
  <si>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</si>
  <si>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</si>
  <si>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</si>
  <si>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</si>
  <si>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</si>
  <si>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</si>
  <si>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</si>
  <si>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</si>
  <si>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</si>
  <si>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</si>
  <si>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</si>
  <si>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</si>
  <si>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</si>
  <si>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</si>
  <si>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</si>
  <si>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</si>
  <si>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</si>
  <si>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</si>
  <si>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</si>
  <si>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</si>
  <si>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</si>
  <si>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</si>
  <si>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</si>
  <si>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</si>
  <si>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</si>
  <si>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</si>
  <si>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</si>
  <si>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</si>
  <si>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</si>
  <si>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</si>
  <si>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</si>
  <si>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</si>
  <si>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</si>
  <si>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</si>
  <si>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</si>
  <si>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</si>
  <si>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</si>
  <si>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</si>
  <si>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</si>
  <si>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</si>
  <si>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</si>
  <si>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</si>
  <si>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</si>
  <si>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</si>
  <si>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</si>
  <si>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</si>
  <si>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</si>
  <si>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</si>
  <si>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</si>
  <si>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</si>
  <si>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</si>
  <si>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</si>
  <si>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</si>
  <si>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</si>
  <si>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</si>
  <si>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</si>
  <si>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</si>
  <si>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</si>
  <si>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</si>
  <si>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</si>
  <si>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</si>
  <si>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</si>
  <si>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</si>
  <si>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</si>
  <si>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</si>
  <si>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</si>
  <si>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</si>
  <si>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</si>
  <si>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</si>
  <si>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</si>
  <si>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</si>
  <si>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</si>
  <si>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</si>
  <si>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</si>
  <si>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</si>
  <si>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</si>
  <si>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</si>
  <si>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</si>
  <si>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</si>
  <si>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</si>
  <si>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</si>
  <si>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</si>
  <si>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</si>
  <si>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</si>
  <si>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</si>
  <si>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</si>
  <si>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</si>
  <si>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</si>
  <si>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</si>
  <si>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</si>
  <si>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</si>
  <si>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</si>
  <si>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</si>
  <si>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</si>
  <si>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</si>
  <si>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</si>
  <si>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</si>
  <si>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</si>
  <si>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</si>
  <si>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</si>
  <si>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</si>
  <si>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</si>
  <si>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</si>
  <si>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</si>
  <si>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</si>
  <si>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</si>
  <si>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</si>
  <si>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</si>
  <si>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</si>
  <si>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</si>
  <si>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</si>
  <si>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</si>
  <si>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</si>
  <si>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</si>
  <si>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</si>
  <si>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</si>
  <si>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</si>
  <si>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</si>
  <si>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</si>
  <si>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</si>
  <si>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</si>
  <si>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</si>
  <si>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</si>
  <si>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</si>
  <si>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</si>
  <si>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</si>
  <si>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</si>
  <si>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</si>
  <si>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</si>
  <si>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</si>
  <si>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</si>
  <si>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</si>
  <si>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</si>
  <si>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</si>
  <si>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</si>
  <si>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</si>
  <si>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</si>
  <si>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</si>
  <si>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</si>
  <si>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</si>
  <si>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</si>
  <si>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</si>
  <si>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</si>
  <si>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</si>
  <si>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</si>
  <si>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</si>
  <si>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</si>
  <si>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</si>
  <si>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</si>
  <si>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</si>
  <si>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</si>
  <si>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</si>
  <si>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</si>
  <si>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</si>
  <si>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</si>
  <si>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</si>
  <si>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</si>
  <si>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</si>
  <si>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</si>
  <si>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</si>
  <si>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</si>
  <si>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</si>
  <si>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</si>
  <si>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</si>
  <si>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</si>
  <si>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</si>
  <si>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</si>
  <si>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</si>
  <si>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</si>
  <si>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</si>
  <si>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</si>
  <si>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</si>
  <si>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</si>
  <si>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</si>
  <si>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</si>
  <si>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</si>
  <si>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</si>
  <si>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</si>
  <si>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</si>
  <si>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</si>
  <si>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</si>
  <si>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</si>
  <si>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</si>
  <si>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</si>
  <si>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</si>
  <si>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</si>
  <si>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</si>
  <si>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</si>
  <si>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</si>
  <si>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</si>
  <si>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</si>
  <si>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</si>
  <si>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</si>
  <si>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</si>
  <si>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</si>
  <si>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</si>
  <si>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</si>
  <si>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</si>
  <si>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</si>
  <si>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</si>
  <si>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</si>
  <si>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</si>
  <si>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</si>
  <si>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</si>
  <si>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</si>
  <si>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</si>
  <si>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</si>
  <si>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</si>
  <si>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</si>
  <si>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</si>
  <si>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</si>
  <si>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</si>
  <si>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</si>
  <si>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</si>
  <si>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</si>
  <si>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</si>
  <si>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</si>
  <si>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</si>
  <si>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</si>
  <si>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</si>
  <si>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</si>
  <si>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</si>
  <si>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</si>
  <si>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</si>
  <si>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</si>
  <si>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</si>
  <si>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</si>
  <si>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</si>
  <si>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</si>
  <si>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</si>
  <si>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</si>
  <si>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</si>
  <si>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</si>
  <si>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</si>
  <si>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</si>
  <si>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</si>
  <si>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</si>
  <si>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</si>
  <si>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</si>
  <si>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</si>
  <si>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</si>
  <si>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</si>
  <si>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</si>
  <si>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</si>
  <si>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</si>
  <si>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</si>
  <si>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</si>
  <si>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</si>
  <si>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</si>
  <si>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</si>
  <si>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</si>
  <si>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</si>
  <si>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</si>
  <si>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</si>
  <si>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</si>
  <si>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</si>
  <si>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</si>
  <si>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</si>
  <si>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</si>
  <si>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</si>
  <si>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</si>
  <si>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</si>
  <si>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</si>
  <si>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</si>
  <si>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</si>
  <si>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</si>
  <si>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</si>
  <si>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</si>
  <si>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</si>
  <si>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</si>
  <si>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</si>
  <si>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</si>
  <si>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</si>
  <si>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</si>
  <si>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</si>
  <si>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</si>
  <si>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</si>
  <si>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</si>
  <si>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</si>
  <si>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</si>
  <si>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</si>
  <si>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</si>
  <si>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</si>
  <si>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</si>
  <si>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</si>
  <si>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</si>
  <si>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</si>
  <si>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</si>
  <si>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</si>
  <si>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</si>
  <si>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</si>
  <si>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</si>
  <si>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</si>
  <si>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</si>
  <si>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</si>
  <si>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</si>
  <si>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</si>
  <si>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</si>
  <si>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</si>
  <si>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</si>
  <si>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</si>
  <si>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</si>
  <si>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</si>
  <si>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</si>
  <si>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</si>
  <si>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</si>
  <si>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</si>
  <si>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</si>
  <si>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</si>
  <si>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</si>
  <si>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</si>
  <si>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</si>
  <si>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</si>
  <si>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</si>
  <si>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</si>
  <si>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</si>
  <si>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</si>
  <si>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</si>
  <si>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</si>
  <si>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</si>
  <si>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</si>
  <si>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</si>
  <si>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</si>
  <si>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</si>
  <si>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</si>
  <si>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</si>
  <si>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</si>
  <si>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</si>
  <si>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</si>
  <si>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</si>
  <si>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</si>
  <si>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</si>
  <si>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</si>
  <si>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</si>
  <si>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</si>
  <si>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</si>
  <si>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</si>
  <si>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</si>
  <si>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</si>
  <si>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</si>
  <si>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</si>
  <si>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</si>
  <si>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</si>
  <si>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</si>
  <si>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</si>
  <si>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</si>
  <si>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</si>
  <si>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</si>
  <si>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</si>
  <si>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</si>
  <si>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</si>
  <si>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</si>
  <si>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</si>
  <si>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</si>
  <si>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</si>
  <si>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</si>
  <si>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</si>
  <si>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</si>
  <si>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</si>
  <si>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</si>
  <si>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</si>
  <si>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</si>
  <si>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</si>
  <si>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</si>
  <si>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</si>
  <si>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</si>
  <si>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</si>
  <si>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</si>
  <si>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</si>
  <si>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</si>
  <si>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</si>
  <si>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</si>
  <si>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</si>
  <si>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</si>
  <si>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</si>
  <si>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</si>
  <si>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</si>
  <si>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</si>
  <si>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</si>
  <si>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</si>
  <si>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</si>
  <si>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</si>
  <si>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</si>
  <si>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</si>
  <si>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</si>
  <si>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</si>
  <si>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</si>
  <si>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</si>
  <si>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</si>
  <si>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</si>
  <si>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</si>
  <si>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</si>
  <si>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</si>
  <si>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</si>
  <si>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</si>
  <si>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</si>
  <si>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</si>
  <si>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</si>
  <si>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</si>
  <si>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</si>
  <si>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</si>
  <si>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</si>
  <si>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</si>
  <si>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</si>
  <si>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</si>
  <si>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</si>
  <si>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</si>
  <si>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</si>
  <si>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</si>
  <si>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</si>
  <si>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</si>
  <si>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</si>
  <si>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</si>
  <si>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</si>
  <si>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</si>
  <si>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</si>
  <si>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</si>
  <si>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</si>
  <si>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</si>
  <si>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</si>
  <si>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</si>
  <si>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</si>
  <si>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</si>
  <si>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</si>
  <si>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</si>
  <si>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</si>
  <si>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</si>
  <si>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</si>
  <si>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</si>
  <si>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</si>
  <si>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</si>
  <si>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</si>
  <si>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</si>
  <si>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</si>
  <si>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</si>
  <si>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</si>
  <si>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</si>
  <si>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</si>
  <si>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</si>
  <si>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</si>
  <si>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</si>
  <si>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</si>
  <si>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</si>
  <si>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</si>
  <si>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</si>
  <si>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</si>
  <si>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</si>
  <si>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</si>
  <si>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</si>
  <si>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</si>
  <si>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</si>
  <si>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</si>
  <si>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</si>
  <si>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</si>
  <si>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</si>
  <si>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</si>
  <si>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</si>
  <si>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</si>
  <si>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</si>
  <si>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</si>
  <si>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</si>
  <si>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</si>
  <si>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</si>
  <si>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</si>
  <si>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</si>
  <si>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</si>
  <si>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</si>
  <si>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</si>
  <si>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</si>
  <si>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</si>
  <si>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</si>
  <si>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</si>
  <si>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</si>
  <si>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</si>
  <si>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</si>
  <si>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</si>
  <si>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</si>
  <si>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</si>
  <si>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</si>
  <si>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</si>
  <si>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</si>
  <si>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</si>
  <si>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</si>
  <si>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</si>
  <si>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</si>
  <si>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</si>
  <si>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</si>
  <si>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</si>
  <si>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</si>
  <si>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</si>
  <si>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</si>
  <si>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</si>
  <si>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</si>
  <si>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</si>
  <si>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</si>
  <si>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</si>
  <si>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</si>
  <si>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</si>
  <si>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</si>
  <si>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</si>
  <si>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</si>
  <si>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</si>
  <si>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</si>
  <si>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</si>
  <si>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</si>
  <si>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</si>
  <si>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</si>
  <si>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</si>
  <si>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</si>
  <si>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</si>
  <si>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</si>
  <si>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</si>
  <si>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</si>
  <si>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</si>
  <si>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</si>
  <si>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</si>
  <si>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</si>
  <si>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</si>
  <si>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</si>
  <si>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</si>
  <si>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</si>
  <si>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</si>
  <si>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</si>
  <si>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</si>
  <si>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</si>
  <si>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</si>
  <si>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</si>
  <si>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</si>
  <si>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</si>
  <si>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</si>
  <si>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</si>
  <si>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</si>
  <si>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</si>
  <si>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</si>
  <si>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</si>
  <si>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</si>
  <si>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</si>
  <si>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</si>
  <si>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</si>
  <si>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</si>
  <si>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</si>
  <si>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</si>
  <si>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</si>
  <si>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</si>
  <si>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</si>
  <si>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</si>
  <si>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</si>
  <si>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</si>
  <si>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</si>
  <si>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</si>
  <si>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</si>
  <si>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</si>
  <si>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</si>
  <si>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</si>
  <si>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</si>
  <si>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</si>
  <si>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</si>
  <si>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</si>
  <si>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</si>
  <si>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</si>
  <si>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</si>
  <si>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</si>
  <si>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</si>
  <si>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</si>
  <si>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</si>
  <si>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</si>
  <si>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</si>
  <si>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</si>
  <si>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</si>
  <si>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</si>
  <si>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</si>
  <si>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</si>
  <si>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</si>
  <si>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</si>
  <si>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</si>
  <si>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</si>
  <si>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</si>
  <si>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</si>
  <si>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</si>
  <si>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</si>
  <si>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</si>
  <si>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</si>
  <si>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</si>
  <si>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</si>
  <si>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</si>
  <si>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</si>
  <si>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</si>
  <si>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</si>
  <si>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</si>
  <si>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</si>
  <si>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</si>
  <si>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</si>
  <si>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</si>
  <si>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</si>
  <si>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</si>
  <si>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</si>
  <si>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</si>
  <si>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</si>
  <si>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</si>
  <si>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</si>
  <si>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</si>
  <si>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</si>
  <si>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</si>
  <si>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</si>
  <si>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</si>
  <si>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</si>
  <si>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</si>
  <si>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</si>
  <si>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</si>
  <si>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</si>
  <si>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</si>
  <si>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</si>
  <si>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</si>
  <si>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</si>
  <si>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</si>
  <si>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</si>
  <si>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</si>
  <si>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</si>
  <si>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</si>
  <si>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</si>
  <si>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</si>
  <si>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</si>
  <si>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</si>
  <si>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</si>
  <si>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</si>
  <si>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</si>
  <si>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</si>
  <si>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</si>
  <si>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</si>
  <si>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</si>
  <si>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</si>
  <si>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</si>
  <si>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</si>
  <si>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</si>
  <si>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</si>
  <si>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</si>
  <si>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</si>
  <si>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</si>
  <si>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</si>
  <si>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</si>
  <si>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</si>
  <si>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</si>
  <si>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</si>
  <si>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</si>
  <si>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</si>
  <si>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</si>
  <si>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</si>
  <si>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</si>
  <si>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</si>
  <si>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</si>
  <si>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</si>
  <si>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</si>
  <si>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</si>
  <si>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</si>
  <si>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</si>
  <si>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</si>
  <si>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</si>
  <si>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</si>
  <si>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</si>
  <si>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</si>
  <si>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</si>
  <si>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</si>
  <si>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</si>
  <si>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</si>
  <si>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</si>
  <si>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</si>
  <si>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</si>
  <si>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</si>
  <si>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</si>
  <si>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</si>
  <si>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</si>
  <si>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</si>
  <si>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</si>
  <si>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</si>
  <si>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</si>
  <si>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</si>
  <si>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</si>
  <si>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</si>
  <si>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</si>
  <si>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</si>
  <si>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</si>
  <si>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</si>
  <si>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</si>
  <si>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</si>
  <si>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</si>
  <si>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</si>
  <si>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</si>
  <si>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</si>
  <si>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</si>
  <si>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</si>
  <si>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</si>
  <si>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</si>
  <si>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</si>
  <si>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</si>
  <si>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</si>
  <si>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</si>
  <si>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</si>
  <si>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</si>
  <si>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</si>
  <si>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</si>
  <si>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</si>
  <si>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</si>
  <si>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</si>
  <si>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</si>
  <si>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</si>
  <si>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</si>
  <si>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</si>
  <si>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</si>
  <si>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</si>
  <si>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</si>
  <si>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</si>
  <si>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</si>
  <si>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</si>
  <si>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</si>
  <si>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</si>
  <si>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</si>
  <si>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</si>
  <si>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</si>
  <si>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</si>
  <si>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</si>
  <si>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</si>
  <si>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</si>
  <si>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</si>
  <si>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</si>
  <si>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</si>
  <si>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</si>
  <si>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</si>
  <si>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</si>
  <si>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</si>
  <si>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</si>
  <si>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</si>
  <si>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</si>
  <si>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</si>
  <si>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</si>
  <si>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</si>
  <si>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</si>
  <si>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</si>
  <si>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</si>
  <si>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</si>
  <si>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</si>
  <si>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</si>
  <si>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</si>
  <si>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</si>
  <si>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</si>
  <si>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</si>
  <si>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</si>
  <si>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</si>
  <si>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</si>
  <si>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</si>
  <si>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</si>
  <si>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</si>
  <si>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</si>
  <si>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</si>
  <si>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</si>
  <si>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</si>
  <si>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</si>
  <si>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</si>
  <si>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</si>
  <si>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</si>
  <si>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</si>
  <si>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</si>
  <si>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</si>
  <si>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</si>
  <si>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</si>
  <si>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</si>
  <si>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</si>
  <si>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</si>
  <si>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</si>
  <si>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</si>
  <si>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</si>
  <si>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</si>
  <si>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</si>
  <si>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</si>
  <si>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</si>
  <si>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</si>
  <si>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</si>
  <si>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</si>
  <si>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</si>
  <si>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</si>
  <si>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</si>
  <si>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</si>
  <si>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</si>
  <si>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</si>
  <si>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</si>
  <si>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</si>
  <si>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</si>
  <si>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</si>
  <si>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</si>
  <si>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</si>
  <si>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</si>
  <si>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</si>
  <si>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</si>
  <si>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</si>
  <si>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</si>
  <si>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</si>
  <si>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</si>
  <si>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</si>
  <si>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</si>
  <si>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</si>
  <si>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</si>
  <si>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</si>
  <si>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</si>
  <si>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</si>
  <si>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</si>
  <si>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</si>
  <si>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</si>
  <si>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</si>
  <si>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</si>
  <si>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</si>
  <si>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</si>
  <si>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</si>
  <si>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</si>
  <si>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</si>
  <si>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</si>
  <si>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</si>
  <si>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</si>
  <si>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</si>
  <si>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</si>
  <si>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</si>
  <si>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</si>
  <si>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</si>
  <si>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</si>
  <si>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</si>
  <si>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</si>
  <si>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</si>
  <si>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</si>
  <si>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</si>
  <si>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</si>
  <si>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</si>
  <si>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</si>
  <si>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</si>
  <si>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</si>
  <si>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</si>
  <si>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</si>
  <si>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</si>
  <si>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</si>
  <si>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</si>
  <si>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</si>
  <si>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</si>
  <si>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</si>
  <si>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</si>
  <si>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</si>
  <si>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</si>
  <si>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</si>
  <si>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</si>
  <si>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</si>
  <si>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</si>
  <si>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</si>
  <si>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</si>
  <si>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</si>
  <si>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</si>
  <si>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</si>
  <si>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</si>
  <si>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</si>
  <si>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</si>
  <si>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</si>
  <si>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</si>
  <si>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</si>
  <si>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</si>
  <si>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</si>
  <si>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</si>
  <si>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</si>
  <si>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</si>
  <si>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</si>
  <si>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</si>
  <si>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</si>
  <si>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</si>
  <si>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</si>
  <si>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</si>
  <si>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</si>
  <si>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</si>
  <si>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</si>
  <si>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</si>
  <si>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</si>
  <si>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</si>
  <si>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</si>
  <si>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</si>
  <si>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</si>
  <si>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</si>
  <si>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</si>
  <si>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</si>
  <si>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</si>
  <si>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</si>
  <si>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</si>
  <si>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</si>
  <si>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</si>
  <si>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</si>
  <si>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</si>
  <si>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</si>
  <si>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</si>
  <si>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</si>
  <si>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</si>
  <si>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</si>
  <si>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</si>
  <si>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</si>
  <si>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</si>
  <si>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</si>
  <si>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</si>
  <si>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</si>
  <si>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</si>
  <si>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</si>
  <si>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</si>
  <si>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</si>
  <si>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</si>
  <si>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</si>
  <si>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</si>
  <si>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</si>
  <si>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</si>
  <si>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</si>
  <si>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</si>
  <si>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</si>
  <si>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</si>
  <si>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</si>
  <si>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</si>
  <si>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</si>
  <si>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</si>
  <si>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</si>
  <si>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</si>
  <si>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</si>
  <si>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</si>
  <si>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</si>
  <si>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</si>
  <si>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</si>
  <si>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</si>
  <si>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</si>
  <si>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</si>
  <si>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</si>
  <si>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</si>
  <si>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</si>
  <si>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</si>
  <si>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</si>
  <si>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</si>
  <si>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</si>
  <si>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</si>
  <si>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</si>
  <si>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</si>
  <si>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</si>
  <si>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</si>
  <si>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</si>
  <si>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</si>
  <si>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</si>
  <si>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</si>
  <si>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</si>
  <si>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</si>
  <si>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</si>
  <si>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</si>
  <si>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</si>
  <si>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</si>
  <si>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</si>
  <si>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</si>
  <si>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</si>
  <si>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</si>
  <si>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</si>
  <si>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</si>
  <si>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</si>
  <si>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</si>
  <si>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</si>
  <si>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</si>
  <si>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</si>
  <si>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</si>
  <si>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</si>
  <si>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</si>
  <si>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</si>
  <si>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</si>
  <si>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</si>
  <si>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</si>
  <si>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</si>
  <si>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</si>
  <si>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</si>
  <si>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</si>
  <si>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</si>
  <si>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</si>
  <si>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</si>
  <si>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</si>
  <si>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</si>
  <si>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</si>
  <si>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</si>
  <si>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</si>
  <si>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</si>
  <si>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</si>
  <si>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</si>
  <si>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</si>
  <si>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</si>
  <si>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</si>
  <si>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</si>
  <si>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</si>
  <si>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</si>
  <si>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</si>
  <si>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</si>
  <si>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</si>
  <si>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</si>
  <si>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</si>
  <si>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</si>
  <si>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</si>
  <si>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</si>
  <si>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</si>
  <si>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</si>
  <si>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</si>
  <si>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</si>
  <si>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</si>
  <si>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</si>
  <si>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</si>
  <si>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</si>
  <si>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</si>
  <si>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</si>
  <si>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</si>
  <si>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</si>
  <si>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</si>
  <si>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</si>
  <si>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</si>
  <si>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</si>
  <si>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</si>
  <si>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</si>
  <si>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</si>
  <si>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</si>
  <si>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</si>
  <si>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</si>
  <si>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</si>
  <si>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</si>
  <si>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</si>
  <si>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</si>
  <si>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</si>
  <si>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</si>
  <si>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</si>
  <si>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</si>
  <si>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</si>
  <si>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</si>
  <si>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</si>
  <si>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</si>
  <si>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</si>
  <si>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</si>
  <si>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</si>
  <si>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</si>
  <si>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</si>
  <si>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</si>
  <si>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</si>
  <si>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</si>
  <si>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</si>
  <si>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</si>
  <si>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</si>
  <si>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</si>
  <si>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</si>
  <si>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</si>
  <si>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</si>
  <si>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</si>
  <si>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</si>
  <si>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</si>
  <si>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</si>
  <si>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</si>
  <si>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</si>
  <si>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</si>
  <si>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</si>
  <si>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</si>
  <si>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</si>
  <si>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</si>
  <si>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</si>
  <si>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</si>
  <si>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</si>
  <si>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</si>
  <si>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</si>
  <si>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</si>
  <si>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</si>
  <si>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</si>
  <si>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</si>
  <si>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</si>
  <si>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</si>
  <si>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</si>
  <si>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</si>
  <si>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</si>
  <si>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</si>
  <si>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</si>
  <si>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</si>
  <si>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</si>
  <si>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</si>
  <si>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</si>
  <si>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</si>
  <si>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</si>
  <si>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</si>
  <si>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</si>
  <si>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</si>
  <si>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</si>
  <si>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</si>
  <si>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</si>
  <si>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</si>
  <si>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</si>
  <si>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</si>
  <si>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</si>
  <si>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</si>
  <si>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</si>
  <si>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</si>
  <si>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</si>
  <si>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</si>
  <si>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</si>
  <si>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</si>
  <si>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</si>
  <si>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</si>
  <si>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</si>
  <si>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</si>
  <si>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</si>
  <si>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</si>
  <si>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</si>
  <si>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</si>
  <si>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</si>
  <si>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</si>
  <si>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</si>
  <si>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</si>
  <si>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</si>
  <si>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</si>
  <si>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</si>
  <si>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</si>
  <si>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</si>
  <si>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</si>
  <si>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</si>
  <si>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</si>
  <si>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</si>
  <si>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</si>
  <si>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</si>
  <si>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</si>
  <si>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</si>
  <si>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</si>
  <si>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</si>
  <si>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</si>
  <si>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</si>
  <si>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</si>
  <si>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</si>
  <si>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</si>
  <si>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</si>
  <si>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</si>
  <si>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</si>
  <si>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</si>
  <si>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</si>
  <si>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</si>
  <si>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</si>
  <si>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</si>
  <si>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</si>
  <si>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</si>
  <si>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</si>
  <si>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</si>
  <si>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</si>
  <si>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</si>
  <si>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</si>
  <si>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</si>
  <si>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</si>
  <si>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</si>
  <si>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</si>
  <si>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</si>
  <si>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</si>
  <si>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</si>
  <si>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</si>
  <si>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</si>
  <si>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</si>
  <si>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</si>
  <si>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</si>
  <si>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</si>
  <si>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</si>
  <si>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</si>
  <si>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</si>
  <si>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</si>
  <si>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</si>
  <si>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</si>
  <si>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</si>
  <si>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</si>
  <si>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</si>
  <si>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</si>
  <si>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</si>
  <si>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</si>
  <si>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</si>
  <si>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</si>
  <si>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</si>
  <si>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</si>
  <si>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</si>
  <si>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</si>
  <si>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</si>
  <si>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</si>
  <si>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</si>
  <si>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</si>
  <si>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</si>
  <si>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</si>
  <si>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</si>
  <si>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</si>
  <si>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</si>
  <si>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</si>
  <si>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</si>
  <si>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</si>
  <si>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</si>
  <si>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</si>
  <si>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</si>
  <si>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</si>
  <si>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</si>
  <si>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</si>
  <si>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</si>
  <si>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</si>
  <si>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</si>
  <si>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</si>
  <si>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</si>
  <si>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</si>
  <si>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</si>
  <si>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</si>
  <si>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</si>
  <si>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</si>
  <si>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</si>
  <si>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</si>
  <si>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</si>
  <si>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</si>
  <si>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</si>
  <si>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</si>
  <si>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</si>
  <si>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</si>
  <si>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</si>
  <si>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</si>
  <si>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</si>
  <si>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</si>
  <si>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</si>
  <si>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</si>
  <si>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</si>
  <si>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</si>
  <si>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</si>
  <si>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</si>
  <si>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</si>
  <si>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</si>
  <si>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</si>
  <si>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</si>
  <si>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</si>
  <si>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</si>
  <si>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</si>
  <si>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</si>
  <si>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</si>
  <si>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</si>
  <si>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</si>
  <si>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</si>
  <si>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</si>
  <si>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</si>
  <si>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</si>
  <si>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</si>
  <si>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</si>
  <si>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</si>
  <si>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</si>
  <si>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</si>
  <si>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</si>
  <si>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</si>
  <si>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</si>
  <si>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</si>
  <si>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</si>
  <si>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</si>
  <si>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</si>
  <si>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</si>
  <si>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</si>
  <si>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</si>
  <si>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</si>
  <si>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</si>
  <si>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</si>
  <si>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</si>
  <si>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</si>
  <si>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</si>
  <si>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</si>
  <si>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</si>
  <si>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</si>
  <si>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</si>
  <si>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</si>
  <si>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</si>
  <si>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</si>
  <si>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</si>
  <si>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</si>
  <si>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</si>
  <si>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</si>
  <si>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</si>
  <si>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</si>
  <si>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</si>
  <si>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</si>
  <si>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</si>
  <si>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</si>
  <si>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</si>
  <si>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</si>
  <si>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</si>
  <si>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</si>
  <si>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</si>
  <si>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</si>
  <si>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</si>
  <si>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</si>
  <si>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</si>
  <si>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</si>
  <si>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</si>
  <si>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</si>
  <si>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</si>
  <si>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</si>
  <si>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</si>
  <si>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</si>
  <si>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</si>
  <si>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</si>
  <si>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</si>
  <si>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</si>
  <si>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</si>
  <si>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</si>
  <si>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</si>
  <si>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</si>
  <si>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</si>
  <si>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</si>
  <si>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</si>
  <si>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</si>
  <si>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</si>
  <si>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</si>
  <si>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</si>
  <si>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</si>
  <si>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</si>
  <si>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</si>
  <si>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</si>
  <si>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</si>
  <si>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</si>
  <si>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</si>
  <si>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</si>
  <si>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</si>
  <si>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</si>
  <si>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</si>
  <si>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</si>
  <si>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</si>
  <si>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</si>
  <si>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</si>
  <si>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</si>
  <si>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</si>
  <si>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</si>
  <si>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</si>
  <si>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</si>
  <si>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</si>
  <si>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</si>
  <si>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</si>
  <si>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</si>
  <si>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</si>
  <si>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</si>
  <si>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</si>
  <si>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</si>
  <si>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</si>
  <si>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</si>
  <si>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</si>
  <si>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</si>
  <si>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</si>
  <si>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</si>
  <si>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</si>
  <si>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</si>
  <si>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</si>
  <si>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</si>
  <si>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</si>
  <si>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</si>
  <si>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</si>
  <si>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</si>
  <si>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</si>
  <si>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</si>
  <si>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</si>
  <si>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</si>
  <si>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</si>
  <si>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</si>
  <si>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</si>
  <si>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</si>
  <si>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</si>
  <si>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</si>
  <si>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</si>
  <si>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</si>
  <si>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</si>
  <si>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</si>
  <si>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</si>
  <si>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</si>
  <si>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</si>
  <si>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</si>
  <si>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</si>
  <si>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</si>
  <si>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</si>
  <si>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</si>
  <si>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</si>
  <si>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</si>
  <si>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</si>
  <si>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</si>
  <si>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</si>
  <si>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</si>
  <si>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</si>
  <si>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</si>
  <si>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</si>
  <si>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</si>
  <si>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</si>
  <si>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</si>
  <si>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</si>
  <si>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</si>
  <si>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</si>
  <si>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</si>
  <si>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</si>
  <si>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</si>
  <si>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</si>
  <si>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</si>
  <si>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</si>
  <si>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</si>
  <si>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</si>
  <si>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</si>
  <si>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</si>
  <si>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</si>
  <si>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</si>
  <si>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</si>
  <si>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</si>
  <si>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</si>
  <si>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</si>
  <si>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</si>
  <si>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</si>
  <si>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</si>
  <si>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</si>
  <si>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</si>
  <si>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</si>
  <si>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</si>
  <si>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</si>
  <si>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</si>
  <si>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</si>
  <si>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</si>
  <si>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</si>
  <si>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</si>
  <si>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</si>
  <si>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</si>
  <si>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</si>
  <si>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</si>
  <si>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</si>
  <si>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</si>
  <si>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</si>
  <si>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</si>
  <si>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</si>
  <si>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</si>
  <si>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</si>
  <si>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</si>
  <si>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</si>
  <si>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</si>
  <si>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</si>
  <si>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</si>
  <si>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</si>
  <si>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</si>
  <si>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</si>
  <si>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</si>
  <si>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</si>
  <si>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</si>
  <si>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</si>
  <si>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</si>
  <si>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</si>
  <si>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</si>
  <si>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</si>
  <si>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</si>
  <si>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</si>
  <si>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</si>
  <si>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</si>
  <si>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</si>
  <si>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</si>
  <si>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</si>
  <si>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</si>
  <si>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</si>
  <si>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</si>
  <si>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</si>
  <si>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</si>
  <si>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</si>
  <si>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</si>
  <si>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</si>
  <si>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</si>
  <si>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</si>
  <si>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</si>
  <si>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</si>
  <si>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</si>
  <si>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</si>
  <si>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</si>
  <si>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</si>
  <si>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</si>
  <si>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</si>
  <si>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</si>
  <si>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</si>
  <si>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</si>
  <si>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</si>
  <si>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</si>
  <si>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</si>
  <si>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</si>
  <si>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</si>
  <si>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</si>
  <si>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</si>
  <si>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</si>
  <si>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</si>
  <si>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</si>
  <si>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</si>
  <si>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</si>
  <si>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</si>
  <si>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</si>
  <si>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</si>
  <si>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</si>
  <si>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</si>
  <si>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</si>
  <si>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</si>
  <si>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</si>
  <si>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</si>
  <si>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</si>
  <si>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</si>
  <si>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</si>
  <si>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</si>
  <si>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</si>
  <si>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</si>
  <si>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</si>
  <si>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</si>
  <si>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</si>
  <si>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</si>
  <si>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</si>
  <si>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</si>
  <si>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</si>
  <si>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</si>
  <si>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</si>
  <si>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</si>
  <si>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</si>
  <si>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</si>
  <si>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</si>
  <si>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</si>
  <si>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</si>
  <si>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</si>
  <si>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</si>
  <si>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</si>
  <si>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</si>
  <si>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</si>
  <si>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</si>
  <si>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</si>
  <si>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</si>
  <si>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</si>
  <si>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</si>
  <si>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</si>
  <si>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</si>
  <si>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</si>
  <si>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</si>
  <si>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</si>
  <si>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</si>
  <si>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</si>
  <si>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</si>
  <si>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</si>
  <si>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</si>
  <si>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</si>
  <si>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</si>
  <si>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</si>
  <si>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</si>
  <si>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</si>
  <si>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</si>
  <si>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</si>
  <si>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</si>
  <si>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</si>
  <si>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</si>
  <si>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</si>
  <si>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</si>
  <si>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</si>
  <si>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</si>
  <si>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</si>
  <si>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</si>
  <si>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</si>
  <si>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</si>
  <si>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</si>
  <si>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</si>
  <si>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</si>
  <si>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</si>
  <si>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</si>
  <si>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</si>
  <si>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</si>
  <si>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</si>
  <si>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</si>
  <si>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</si>
  <si>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</si>
  <si>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</si>
  <si>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</si>
  <si>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</si>
  <si>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</si>
  <si>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</si>
  <si>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</si>
  <si>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</si>
  <si>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</si>
  <si>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</si>
  <si>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</si>
  <si>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</si>
  <si>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</si>
  <si>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</si>
  <si>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</si>
  <si>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</si>
  <si>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</si>
  <si>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</si>
  <si>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</si>
  <si>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</si>
  <si>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</si>
  <si>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</si>
  <si>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</si>
  <si>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</si>
  <si>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</si>
  <si>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</si>
  <si>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</si>
  <si>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</si>
  <si>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</si>
  <si>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</si>
  <si>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</si>
  <si>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</si>
  <si>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</si>
  <si>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</si>
  <si>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</si>
  <si>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</si>
  <si>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</si>
  <si>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</si>
  <si>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</si>
  <si>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</si>
  <si>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</si>
  <si>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</si>
  <si>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</si>
  <si>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</si>
  <si>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</si>
  <si>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</si>
  <si>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</si>
  <si>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</si>
  <si>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</si>
  <si>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</si>
  <si>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</si>
  <si>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</si>
  <si>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</si>
  <si>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</si>
  <si>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</si>
  <si>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</si>
  <si>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</si>
  <si>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</si>
  <si>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</si>
  <si>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</si>
  <si>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</si>
  <si>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</si>
  <si>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</si>
  <si>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</si>
  <si>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</si>
  <si>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</si>
  <si>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</si>
  <si>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</si>
  <si>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</si>
  <si>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</si>
  <si>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</si>
  <si>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</si>
  <si>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</si>
  <si>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</si>
  <si>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</si>
  <si>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</si>
  <si>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</si>
  <si>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</si>
  <si>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</si>
  <si>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</si>
  <si>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</si>
  <si>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</si>
  <si>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</si>
  <si>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</si>
  <si>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</si>
  <si>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</si>
  <si>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</si>
  <si>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</si>
  <si>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</si>
  <si>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</si>
  <si>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</si>
  <si>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</si>
  <si>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</si>
  <si>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</si>
  <si>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</si>
  <si>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</si>
  <si>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</si>
  <si>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</si>
  <si>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</si>
  <si>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</si>
  <si>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</si>
  <si>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</si>
  <si>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</si>
  <si>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</si>
  <si>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</si>
  <si>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</si>
  <si>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</si>
  <si>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</si>
  <si>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</si>
  <si>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</si>
  <si>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</si>
  <si>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</si>
  <si>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</si>
  <si>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</si>
  <si>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</si>
  <si>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</si>
  <si>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</si>
  <si>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</si>
  <si>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</si>
  <si>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</si>
  <si>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</si>
  <si>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</si>
  <si>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</si>
  <si>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</si>
  <si>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</si>
  <si>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</si>
  <si>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</si>
  <si>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</si>
  <si>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</si>
  <si>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</si>
  <si>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</si>
  <si>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</si>
  <si>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</si>
  <si>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</si>
  <si>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</si>
  <si>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</si>
  <si>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</si>
  <si>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</si>
  <si>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</si>
  <si>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</si>
  <si>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</si>
  <si>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</si>
  <si>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</si>
  <si>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</si>
  <si>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</si>
  <si>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</si>
  <si>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</si>
  <si>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</si>
  <si>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</si>
  <si>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</si>
  <si>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</si>
  <si>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</si>
  <si>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</si>
  <si>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</si>
  <si>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</si>
  <si>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</si>
  <si>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</si>
  <si>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</si>
  <si>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</si>
  <si>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</si>
  <si>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</si>
  <si>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</si>
  <si>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</si>
  <si>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</si>
  <si>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</si>
  <si>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</si>
  <si>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</si>
  <si>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</si>
  <si>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</si>
  <si>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</si>
  <si>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</si>
  <si>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</si>
  <si>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</si>
  <si>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</si>
  <si>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</si>
  <si>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</si>
  <si>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</si>
  <si>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</si>
  <si>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</si>
  <si>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</si>
  <si>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</si>
  <si>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</si>
  <si>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</si>
  <si>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</si>
  <si>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</si>
  <si>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</si>
  <si>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</si>
  <si>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</si>
  <si>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</si>
  <si>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</si>
  <si>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</si>
  <si>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</si>
  <si>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</si>
  <si>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</si>
  <si>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</si>
  <si>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</si>
  <si>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</si>
  <si>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</si>
  <si>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</si>
  <si>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</si>
  <si>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</si>
  <si>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</si>
  <si>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</si>
  <si>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</si>
  <si>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</si>
  <si>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</si>
  <si>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</si>
  <si>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</si>
  <si>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</si>
  <si>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</si>
  <si>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</si>
  <si>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</si>
  <si>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</si>
  <si>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</si>
  <si>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</si>
  <si>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</si>
  <si>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</si>
  <si>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</si>
  <si>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</si>
  <si>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</si>
  <si>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</si>
  <si>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</si>
  <si>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</si>
  <si>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</si>
  <si>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</si>
  <si>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</si>
  <si>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</si>
  <si>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</si>
  <si>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</si>
  <si>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</si>
  <si>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</si>
  <si>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</si>
  <si>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</si>
  <si>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</si>
  <si>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</si>
  <si>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</si>
  <si>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</si>
  <si>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</si>
  <si>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</si>
  <si>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</si>
  <si>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</si>
  <si>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</si>
  <si>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</si>
  <si>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</si>
  <si>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</si>
  <si>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</si>
  <si>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</si>
  <si>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</si>
  <si>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</si>
  <si>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</si>
  <si>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</si>
  <si>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</si>
  <si>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</si>
  <si>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</si>
  <si>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</si>
  <si>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</si>
  <si>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</si>
  <si>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</si>
  <si>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</si>
  <si>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</si>
  <si>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</si>
  <si>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</si>
  <si>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</si>
  <si>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</si>
  <si>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</si>
  <si>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</si>
  <si>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</si>
  <si>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</si>
  <si>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</si>
  <si>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</si>
  <si>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</si>
  <si>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</si>
  <si>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</si>
  <si>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</si>
  <si>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</si>
  <si>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</si>
  <si>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</si>
  <si>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</si>
  <si>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</si>
  <si>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</si>
  <si>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</si>
  <si>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</si>
  <si>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</si>
  <si>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</si>
  <si>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</si>
  <si>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</si>
  <si>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</si>
  <si>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</si>
  <si>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</si>
  <si>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</si>
  <si>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</si>
  <si>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</si>
  <si>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</si>
  <si>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</si>
  <si>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</si>
  <si>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</si>
  <si>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</si>
  <si>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</si>
  <si>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</si>
  <si>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</si>
  <si>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</si>
  <si>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</si>
  <si>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</si>
  <si>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</si>
  <si>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</si>
  <si>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</si>
  <si>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</si>
  <si>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</si>
  <si>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</si>
  <si>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</si>
  <si>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</si>
  <si>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</si>
  <si>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</si>
  <si>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</si>
  <si>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</si>
  <si>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</si>
  <si>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</si>
  <si>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</si>
  <si>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</si>
  <si>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</si>
  <si>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</si>
  <si>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</si>
  <si>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</si>
  <si>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</si>
  <si>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</si>
  <si>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</si>
  <si>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</si>
  <si>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</si>
  <si>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</si>
  <si>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</si>
  <si>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</si>
  <si>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</si>
  <si>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</si>
  <si>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</si>
  <si>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</si>
  <si>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</si>
  <si>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</si>
  <si>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</si>
  <si>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</si>
  <si>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</si>
  <si>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</si>
  <si>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</si>
  <si>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</si>
  <si>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</si>
  <si>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</si>
  <si>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</si>
  <si>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</si>
  <si>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</si>
  <si>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</si>
  <si>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</si>
  <si>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</si>
  <si>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</si>
  <si>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</si>
  <si>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</si>
  <si>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</si>
  <si>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</si>
  <si>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</si>
  <si>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</si>
  <si>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</si>
  <si>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</si>
  <si>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</si>
  <si>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</si>
  <si>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</si>
  <si>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</si>
  <si>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</si>
  <si>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</si>
  <si>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</si>
  <si>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</si>
  <si>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</si>
  <si>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</si>
  <si>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</si>
  <si>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</si>
  <si>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</si>
  <si>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</si>
  <si>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</si>
  <si>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</si>
  <si>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</si>
  <si>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</si>
  <si>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</si>
  <si>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</si>
  <si>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</si>
  <si>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</si>
  <si>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</si>
  <si>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</si>
  <si>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</si>
  <si>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</si>
  <si>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</si>
  <si>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</si>
  <si>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</si>
  <si>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</si>
  <si>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</si>
  <si>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</si>
  <si>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</si>
  <si>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</si>
  <si>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</si>
  <si>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</si>
  <si>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</si>
  <si>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</si>
  <si>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</si>
  <si>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</si>
  <si>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</si>
  <si>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</si>
  <si>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</si>
  <si>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</si>
  <si>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</si>
  <si>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</si>
  <si>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</si>
  <si>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</si>
  <si>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</si>
  <si>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</si>
  <si>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</si>
  <si>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</si>
  <si>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</si>
  <si>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</si>
  <si>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</si>
  <si>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</si>
  <si>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</si>
  <si>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</si>
  <si>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</si>
  <si>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</si>
  <si>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</si>
  <si>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</si>
  <si>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</si>
  <si>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</si>
  <si>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</si>
  <si>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</si>
  <si>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</si>
  <si>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</si>
  <si>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</si>
  <si>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</si>
  <si>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</si>
  <si>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</si>
  <si>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</si>
  <si>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</si>
  <si>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</si>
  <si>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</si>
  <si>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</si>
  <si>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</si>
  <si>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</si>
  <si>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</si>
  <si>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</si>
  <si>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</si>
  <si>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</si>
  <si>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</si>
  <si>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</si>
  <si>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</si>
  <si>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</si>
  <si>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</si>
  <si>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</si>
  <si>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</si>
  <si>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</si>
  <si>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</si>
  <si>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</si>
  <si>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</si>
  <si>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</si>
  <si>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</si>
  <si>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</si>
  <si>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</si>
  <si>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</si>
  <si>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</si>
  <si>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</si>
  <si>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</si>
  <si>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</si>
  <si>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</si>
  <si>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</si>
  <si>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</si>
  <si>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</si>
  <si>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</si>
  <si>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</si>
  <si>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</si>
  <si>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</si>
  <si>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</si>
  <si>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</si>
  <si>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</si>
  <si>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</si>
  <si>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</si>
  <si>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</si>
  <si>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</si>
  <si>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</si>
  <si>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</si>
  <si>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</si>
  <si>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</si>
  <si>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</si>
  <si>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</si>
  <si>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</si>
  <si>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</si>
  <si>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</si>
  <si>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</si>
  <si>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</si>
  <si>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</si>
  <si>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</si>
  <si>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</si>
  <si>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</si>
  <si>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</si>
  <si>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</si>
  <si>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</si>
  <si>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</si>
  <si>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</si>
  <si>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</si>
  <si>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</si>
  <si>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</si>
  <si>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</si>
  <si>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</si>
  <si>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</si>
  <si>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</si>
  <si>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</si>
  <si>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</si>
  <si>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</si>
  <si>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</si>
  <si>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</si>
  <si>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</si>
  <si>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</si>
  <si>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</si>
  <si>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</si>
  <si>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</si>
  <si>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</si>
  <si>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</si>
  <si>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</si>
  <si>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</si>
  <si>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</si>
  <si>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</si>
  <si>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</si>
  <si>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</si>
  <si>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</si>
  <si>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</si>
  <si>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</si>
  <si>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</si>
  <si>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</si>
  <si>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</si>
  <si>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</si>
  <si>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</si>
  <si>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</si>
  <si>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</si>
  <si>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</si>
  <si>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</si>
  <si>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</si>
  <si>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</si>
  <si>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</si>
  <si>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</si>
  <si>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</si>
  <si>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</si>
  <si>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</si>
  <si>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</si>
  <si>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</si>
  <si>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</si>
  <si>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</si>
  <si>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</si>
  <si>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</si>
  <si>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</si>
  <si>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</si>
  <si>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</si>
  <si>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</si>
  <si>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</si>
  <si>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</si>
  <si>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</si>
  <si>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</si>
  <si>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</si>
  <si>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</si>
  <si>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</si>
  <si>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</si>
  <si>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</si>
  <si>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</si>
  <si>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</si>
  <si>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</si>
  <si>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</si>
  <si>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</si>
  <si>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</si>
  <si>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</si>
  <si>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</si>
  <si>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</si>
  <si>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</si>
  <si>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</si>
  <si>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</si>
  <si>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</si>
  <si>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</si>
  <si>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</si>
  <si>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</si>
  <si>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</si>
  <si>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</si>
  <si>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</si>
  <si>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</si>
  <si>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</si>
  <si>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</si>
  <si>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</si>
  <si>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</si>
  <si>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</si>
  <si>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</si>
  <si>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</si>
  <si>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</si>
  <si>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</si>
  <si>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</si>
  <si>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</si>
  <si>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</si>
  <si>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</si>
  <si>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</si>
  <si>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</si>
  <si>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</si>
  <si>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</si>
  <si>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</si>
  <si>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</si>
  <si>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</si>
  <si>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</si>
  <si>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</si>
  <si>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</si>
  <si>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</si>
  <si>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</si>
  <si>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</si>
  <si>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</si>
  <si>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</si>
  <si>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</si>
  <si>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</si>
  <si>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</si>
  <si>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</si>
  <si>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</si>
  <si>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</si>
  <si>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</si>
  <si>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</si>
  <si>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</si>
  <si>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</si>
  <si>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</si>
  <si>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</si>
  <si>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</si>
  <si>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</si>
  <si>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</si>
  <si>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</si>
  <si>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</si>
  <si>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</si>
  <si>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</si>
  <si>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</si>
  <si>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</si>
  <si>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</si>
  <si>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</si>
  <si>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</si>
  <si>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</si>
  <si>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</si>
  <si>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</si>
  <si>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</si>
  <si>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</si>
  <si>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</si>
  <si>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</si>
  <si>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</si>
  <si>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</si>
  <si>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</si>
  <si>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</si>
  <si>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</si>
  <si>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</si>
  <si>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</si>
  <si>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</si>
  <si>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</si>
  <si>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</si>
  <si>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</si>
  <si>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</si>
  <si>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</si>
  <si>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</si>
  <si>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</si>
  <si>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</si>
  <si>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</si>
  <si>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</si>
  <si>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</si>
  <si>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</si>
  <si>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</si>
  <si>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</si>
  <si>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</si>
  <si>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</si>
  <si>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</si>
  <si>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</si>
  <si>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</si>
  <si>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</si>
  <si>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</si>
  <si>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</si>
  <si>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</si>
  <si>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</si>
  <si>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</si>
  <si>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</si>
  <si>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</si>
  <si>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</si>
  <si>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</si>
  <si>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</si>
  <si>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</si>
  <si>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</si>
  <si>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</si>
  <si>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</si>
  <si>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</si>
  <si>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</si>
  <si>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</si>
  <si>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</si>
  <si>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</si>
  <si>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</si>
  <si>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</si>
  <si>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</si>
  <si>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</si>
  <si>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</si>
  <si>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</si>
  <si>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</si>
  <si>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</si>
  <si>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</si>
  <si>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</si>
  <si>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</si>
  <si>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</si>
  <si>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</si>
  <si>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</si>
  <si>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</si>
  <si>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</si>
  <si>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</si>
  <si>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</si>
  <si>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</si>
  <si>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</si>
  <si>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</si>
  <si>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</si>
  <si>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</si>
  <si>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</si>
  <si>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</si>
  <si>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</si>
  <si>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</si>
  <si>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</si>
  <si>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</si>
  <si>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</si>
  <si>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</si>
  <si>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</si>
  <si>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</si>
  <si>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</si>
  <si>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</si>
  <si>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</si>
  <si>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</si>
  <si>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</si>
  <si>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</si>
  <si>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</si>
  <si>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</si>
  <si>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</si>
  <si>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</si>
  <si>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</si>
  <si>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</si>
  <si>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</si>
  <si>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</si>
  <si>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</si>
  <si>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</si>
  <si>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</si>
  <si>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</si>
  <si>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</si>
  <si>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</si>
  <si>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</si>
  <si>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</si>
  <si>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</si>
  <si>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</si>
  <si>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</si>
  <si>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</si>
  <si>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</si>
  <si>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</si>
  <si>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</si>
  <si>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</si>
  <si>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</si>
  <si>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</si>
  <si>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</si>
  <si>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</si>
  <si>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</si>
  <si>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</si>
  <si>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</si>
  <si>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</si>
  <si>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</si>
  <si>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</si>
  <si>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</si>
  <si>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</si>
  <si>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</si>
  <si>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</si>
  <si>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</si>
  <si>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</si>
  <si>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</si>
  <si>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</si>
  <si>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</si>
  <si>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</si>
  <si>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</si>
  <si>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</si>
  <si>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</si>
  <si>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</si>
  <si>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</si>
  <si>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</si>
  <si>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</si>
  <si>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</si>
  <si>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</si>
  <si>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</si>
  <si>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</si>
  <si>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</si>
  <si>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</si>
  <si>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</si>
  <si>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</si>
  <si>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</si>
  <si>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</si>
  <si>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</si>
  <si>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</si>
  <si>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</si>
  <si>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</si>
  <si>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</si>
  <si>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</si>
  <si>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</si>
  <si>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</si>
  <si>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</si>
  <si>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</si>
  <si>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</si>
  <si>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</si>
  <si>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</si>
  <si>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</si>
  <si>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</si>
  <si>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</si>
  <si>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</si>
  <si>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</si>
  <si>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</si>
  <si>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</si>
  <si>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</si>
  <si>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</si>
  <si>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</si>
  <si>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</si>
  <si>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</si>
  <si>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</si>
  <si>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</si>
  <si>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</si>
  <si>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</si>
  <si>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</si>
  <si>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</si>
  <si>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</si>
  <si>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</si>
  <si>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</si>
  <si>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</si>
  <si>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</si>
  <si>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</si>
  <si>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</si>
  <si>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</si>
  <si>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</si>
  <si>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</si>
  <si>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</si>
  <si>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</si>
  <si>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</si>
  <si>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</si>
  <si>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</si>
  <si>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</si>
  <si>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</si>
  <si>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</si>
  <si>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</si>
  <si>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</si>
  <si>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</si>
  <si>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</si>
  <si>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</si>
  <si>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</si>
  <si>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</si>
  <si>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</si>
  <si>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</si>
  <si>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</si>
  <si>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</si>
  <si>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</si>
  <si>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</si>
  <si>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</si>
  <si>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</si>
  <si>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</si>
  <si>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</si>
  <si>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</si>
  <si>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</si>
  <si>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</si>
  <si>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</si>
  <si>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</si>
  <si>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</si>
  <si>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</si>
  <si>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</si>
  <si>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</si>
  <si>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</si>
  <si>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</si>
  <si>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</si>
  <si>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</si>
  <si>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</si>
  <si>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</si>
  <si>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</si>
  <si>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</si>
  <si>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</si>
  <si>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</si>
  <si>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</si>
  <si>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</si>
  <si>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</si>
  <si>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</si>
  <si>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</si>
  <si>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</si>
  <si>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</si>
  <si>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</si>
  <si>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</si>
  <si>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</si>
  <si>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</si>
  <si>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</si>
  <si>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</si>
  <si>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</si>
  <si>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</si>
  <si>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</si>
  <si>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</si>
  <si>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</si>
  <si>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</si>
  <si>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</si>
  <si>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</si>
  <si>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</si>
  <si>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</si>
  <si>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</si>
  <si>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</si>
  <si>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</si>
  <si>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</si>
  <si>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</si>
  <si>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</si>
  <si>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</si>
  <si>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</si>
  <si>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</si>
  <si>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</si>
  <si>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</si>
  <si>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</si>
  <si>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</si>
  <si>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</si>
  <si>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</si>
  <si>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</si>
  <si>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</si>
  <si>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</si>
  <si>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</si>
  <si>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</si>
  <si>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</si>
  <si>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</si>
  <si>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</si>
  <si>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</si>
  <si>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</si>
  <si>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</si>
  <si>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</si>
  <si>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</si>
  <si>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</si>
  <si>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</si>
  <si>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</si>
  <si>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</si>
  <si>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</si>
  <si>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</si>
  <si>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</si>
  <si>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</si>
  <si>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</si>
  <si>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</si>
  <si>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</si>
  <si>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</si>
  <si>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</si>
  <si>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</si>
  <si>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</si>
  <si>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</si>
  <si>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</si>
  <si>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</si>
  <si>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</si>
  <si>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</si>
  <si>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</si>
  <si>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</si>
  <si>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</si>
  <si>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</si>
  <si>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</si>
  <si>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</si>
  <si>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</si>
  <si>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</si>
  <si>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</si>
  <si>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</si>
  <si>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</si>
  <si>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</si>
  <si>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</si>
  <si>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</si>
  <si>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</si>
  <si>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</si>
  <si>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</si>
  <si>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</si>
  <si>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</si>
  <si>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</si>
  <si>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</si>
  <si>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</si>
  <si>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</si>
  <si>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</si>
  <si>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</si>
  <si>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</si>
  <si>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</si>
  <si>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</si>
  <si>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</si>
  <si>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</si>
  <si>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</si>
  <si>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</si>
  <si>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</si>
  <si>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</si>
  <si>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</si>
  <si>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</si>
  <si>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</si>
  <si>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</si>
  <si>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</si>
  <si>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</si>
  <si>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</si>
  <si>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</si>
  <si>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</si>
  <si>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</si>
  <si>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</si>
  <si>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</si>
  <si>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</si>
  <si>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</si>
  <si>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</si>
  <si>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</si>
  <si>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</si>
  <si>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</si>
  <si>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</si>
  <si>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</si>
  <si>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</si>
  <si>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</si>
  <si>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</si>
  <si>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</si>
  <si>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</si>
  <si>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</si>
  <si>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</si>
  <si>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</si>
  <si>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</si>
  <si>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</si>
  <si>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</si>
  <si>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</si>
  <si>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</si>
  <si>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</si>
  <si>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</si>
  <si>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</si>
  <si>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</si>
  <si>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</si>
  <si>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</si>
  <si>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</si>
  <si>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</si>
  <si>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</si>
  <si>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</si>
  <si>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</si>
  <si>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</si>
  <si>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</si>
  <si>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</si>
  <si>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</si>
  <si>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</si>
  <si>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</si>
  <si>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</si>
  <si>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</si>
  <si>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</si>
  <si>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</si>
  <si>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</si>
  <si>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</si>
  <si>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</si>
  <si>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</si>
  <si>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</si>
  <si>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</si>
  <si>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</si>
  <si>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</si>
  <si>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</si>
  <si>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</si>
  <si>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</si>
  <si>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</si>
  <si>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</si>
  <si>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</si>
  <si>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</si>
  <si>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</si>
  <si>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</si>
  <si>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</si>
  <si>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</si>
  <si>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</si>
  <si>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</si>
  <si>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</si>
  <si>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</si>
  <si>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</si>
  <si>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</si>
  <si>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</si>
  <si>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</si>
  <si>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</si>
  <si>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</si>
  <si>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</si>
  <si>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</si>
  <si>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</si>
  <si>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</si>
  <si>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</si>
  <si>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</si>
  <si>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</si>
  <si>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</si>
  <si>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</si>
  <si>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</si>
  <si>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</si>
  <si>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</si>
  <si>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</si>
  <si>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</si>
  <si>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</si>
  <si>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</si>
  <si>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</si>
  <si>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</si>
  <si>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</si>
  <si>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</si>
  <si>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</si>
  <si>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</si>
  <si>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</si>
  <si>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</si>
  <si>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</si>
  <si>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</si>
  <si>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</si>
  <si>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</si>
  <si>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</si>
  <si>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</si>
  <si>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</si>
  <si>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</si>
  <si>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</si>
  <si>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</si>
  <si>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</si>
  <si>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</si>
  <si>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</si>
  <si>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</si>
  <si>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</si>
  <si>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</si>
  <si>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</si>
  <si>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</si>
  <si>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</si>
  <si>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</si>
  <si>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</si>
  <si>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</si>
  <si>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</si>
  <si>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</si>
  <si>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</si>
  <si>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</si>
  <si>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</si>
  <si>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</si>
  <si>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</si>
  <si>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</si>
  <si>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</si>
  <si>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</si>
  <si>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</si>
  <si>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</si>
  <si>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</si>
  <si>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</si>
  <si>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</si>
  <si>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</si>
  <si>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</si>
  <si>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</si>
  <si>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</si>
  <si>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</si>
  <si>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</si>
  <si>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</si>
  <si>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</si>
  <si>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</si>
  <si>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</si>
  <si>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</si>
  <si>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</si>
  <si>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</si>
  <si>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</si>
  <si>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</si>
  <si>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</si>
  <si>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</si>
  <si>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</si>
  <si>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</si>
  <si>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</si>
  <si>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</si>
  <si>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</si>
  <si>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</si>
  <si>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</si>
  <si>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</si>
  <si>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</si>
  <si>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</si>
  <si>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</si>
  <si>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</si>
  <si>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</si>
  <si>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</si>
  <si>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</si>
  <si>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</si>
  <si>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</si>
  <si>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</si>
  <si>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</si>
  <si>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</si>
  <si>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</si>
  <si>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</si>
  <si>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</si>
  <si>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</si>
  <si>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</si>
  <si>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</si>
  <si>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</si>
  <si>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</si>
  <si>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</si>
  <si>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</si>
  <si>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</si>
  <si>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</si>
  <si>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</si>
  <si>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</si>
  <si>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</si>
  <si>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</si>
  <si>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</si>
  <si>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</si>
  <si>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</si>
  <si>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</si>
  <si>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</si>
  <si>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</si>
  <si>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</si>
  <si>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</si>
  <si>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</si>
  <si>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</si>
  <si>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</si>
  <si>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</si>
  <si>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</si>
  <si>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</si>
  <si>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</si>
  <si>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</si>
  <si>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</si>
  <si>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</si>
  <si>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</si>
  <si>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</si>
  <si>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</si>
  <si>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</si>
  <si>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</si>
  <si>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</si>
  <si>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</si>
  <si>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</si>
  <si>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</si>
  <si>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</si>
  <si>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</si>
  <si>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</si>
  <si>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</si>
  <si>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</si>
  <si>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</si>
  <si>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</si>
  <si>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</si>
  <si>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</si>
  <si>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</si>
  <si>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</si>
  <si>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</si>
  <si>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</si>
  <si>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</si>
  <si>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</si>
  <si>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</si>
  <si>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</si>
  <si>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</si>
  <si>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</si>
  <si>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</si>
  <si>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</si>
  <si>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</si>
  <si>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</si>
  <si>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</si>
  <si>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</si>
  <si>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</si>
  <si>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</si>
  <si>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</si>
  <si>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</si>
  <si>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</si>
  <si>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</si>
  <si>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</si>
  <si>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</si>
  <si>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</si>
  <si>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</si>
  <si>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</si>
  <si>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</si>
  <si>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</si>
  <si>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</si>
  <si>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</si>
  <si>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</si>
  <si>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</si>
  <si>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</si>
  <si>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</si>
  <si>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</si>
  <si>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</si>
  <si>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</si>
  <si>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</si>
  <si>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</si>
  <si>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</si>
  <si>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</si>
  <si>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</si>
  <si>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</si>
  <si>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</si>
  <si>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</si>
  <si>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</si>
  <si>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</si>
  <si>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</si>
  <si>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</si>
  <si>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</si>
  <si>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</si>
  <si>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</si>
  <si>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</si>
  <si>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</si>
  <si>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</si>
  <si>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</si>
  <si>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</si>
  <si>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</si>
  <si>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</si>
  <si>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</si>
  <si>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</si>
  <si>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</si>
  <si>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</si>
  <si>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</si>
  <si>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</si>
  <si>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</si>
  <si>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</si>
  <si>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</si>
  <si>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</si>
  <si>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</si>
  <si>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</si>
  <si>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</si>
  <si>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</si>
  <si>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</si>
  <si>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</si>
  <si>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</si>
  <si>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</si>
  <si>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</si>
  <si>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</si>
  <si>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</si>
  <si>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</si>
  <si>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</si>
  <si>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</si>
  <si>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</si>
  <si>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</si>
  <si>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</si>
  <si>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</si>
  <si>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</si>
  <si>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</si>
  <si>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</si>
  <si>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</si>
  <si>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</si>
  <si>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</si>
  <si>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</si>
  <si>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</si>
  <si>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</si>
  <si>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</si>
  <si>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</si>
  <si>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</si>
  <si>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</si>
  <si>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</si>
  <si>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</si>
  <si>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</si>
  <si>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</si>
  <si>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</si>
  <si>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</si>
  <si>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</si>
  <si>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</si>
  <si>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</si>
  <si>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</si>
  <si>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</si>
  <si>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</si>
  <si>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</si>
  <si>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</si>
  <si>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</si>
  <si>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</si>
  <si>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</si>
  <si>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</si>
  <si>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</si>
  <si>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</si>
  <si>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</si>
  <si>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</si>
  <si>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</si>
  <si>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</si>
  <si>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</si>
  <si>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</si>
  <si>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</si>
  <si>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</si>
  <si>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</si>
  <si>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</si>
  <si>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</si>
  <si>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</si>
  <si>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</si>
  <si>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</si>
  <si>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</si>
  <si>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</si>
  <si>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</si>
  <si>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</si>
  <si>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</si>
  <si>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</si>
  <si>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</si>
  <si>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</si>
  <si>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</si>
  <si>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</si>
  <si>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</si>
  <si>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</si>
  <si>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</si>
  <si>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</si>
  <si>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</si>
  <si>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</si>
  <si>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</si>
  <si>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</si>
  <si>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</si>
  <si>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</si>
  <si>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</si>
  <si>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</si>
  <si>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</si>
  <si>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</si>
  <si>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</si>
  <si>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</si>
  <si>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</si>
  <si>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</si>
  <si>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</si>
  <si>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</si>
  <si>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</si>
  <si>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</si>
  <si>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</si>
  <si>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</si>
  <si>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</si>
  <si>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</si>
  <si>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</si>
  <si>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</si>
  <si>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</si>
  <si>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</si>
  <si>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</si>
  <si>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</si>
  <si>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</si>
  <si>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</si>
  <si>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</si>
  <si>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</si>
  <si>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</si>
  <si>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</si>
  <si>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</si>
  <si>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</si>
  <si>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</si>
  <si>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</si>
  <si>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</si>
  <si>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</si>
  <si>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</si>
  <si>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</si>
  <si>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</si>
  <si>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</si>
  <si>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</si>
  <si>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</si>
  <si>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</si>
  <si>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</si>
  <si>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</si>
  <si>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</si>
  <si>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</si>
  <si>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</si>
  <si>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</si>
  <si>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</si>
  <si>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</si>
  <si>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</si>
  <si>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</si>
  <si>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</si>
  <si>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</si>
  <si>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</si>
  <si>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</si>
  <si>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</si>
  <si>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</si>
  <si>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</si>
  <si>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</si>
  <si>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</si>
  <si>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</si>
  <si>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</si>
  <si>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</si>
  <si>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</si>
  <si>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</si>
  <si>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</si>
  <si>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</si>
  <si>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</si>
  <si>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</si>
  <si>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</si>
  <si>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</si>
  <si>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</si>
  <si>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</si>
  <si>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</si>
  <si>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</si>
  <si>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</si>
  <si>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</si>
  <si>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</si>
  <si>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</si>
  <si>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</si>
  <si>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</si>
  <si>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</si>
  <si>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</si>
  <si>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</si>
  <si>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</si>
  <si>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</si>
  <si>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</si>
  <si>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</si>
  <si>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</si>
  <si>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</si>
  <si>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</si>
  <si>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</si>
  <si>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</si>
  <si>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</si>
  <si>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</si>
  <si>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</si>
  <si>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</si>
  <si>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</si>
  <si>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</si>
  <si>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</si>
  <si>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</si>
  <si>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</si>
  <si>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</si>
  <si>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</si>
  <si>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</si>
  <si>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</si>
  <si>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</si>
  <si>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</si>
  <si>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</si>
  <si>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</si>
  <si>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</si>
  <si>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</si>
  <si>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</si>
  <si>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</si>
  <si>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</si>
  <si>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</si>
  <si>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</si>
  <si>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</si>
  <si>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</si>
  <si>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</si>
  <si>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</si>
  <si>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</si>
  <si>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</si>
  <si>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</si>
  <si>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</si>
  <si>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</si>
  <si>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</si>
  <si>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</si>
  <si>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</si>
  <si>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</si>
  <si>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</si>
  <si>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</si>
  <si>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</si>
  <si>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</si>
  <si>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</si>
  <si>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</si>
  <si>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</si>
  <si>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</si>
  <si>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</si>
  <si>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</si>
  <si>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</si>
  <si>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</si>
  <si>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</si>
  <si>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</si>
  <si>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</si>
  <si>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</si>
  <si>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</si>
  <si>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</si>
  <si>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</si>
  <si>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</si>
  <si>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</si>
  <si>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</si>
  <si>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</si>
  <si>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</si>
  <si>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</si>
  <si>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</si>
  <si>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</si>
  <si>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</si>
  <si>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</si>
  <si>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</si>
  <si>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</si>
  <si>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</si>
  <si>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</si>
  <si>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</si>
  <si>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</si>
  <si>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</si>
  <si>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</si>
  <si>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</si>
  <si>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</si>
  <si>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</si>
  <si>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</si>
  <si>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</si>
  <si>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</si>
  <si>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</si>
  <si>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</si>
  <si>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</si>
  <si>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</si>
  <si>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</si>
  <si>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</si>
  <si>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</si>
  <si>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</si>
  <si>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</si>
  <si>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</si>
  <si>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</si>
  <si>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</si>
  <si>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</si>
  <si>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</si>
  <si>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</si>
  <si>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</si>
  <si>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</si>
  <si>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</si>
  <si>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</si>
  <si>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</si>
  <si>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</si>
  <si>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</si>
  <si>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</si>
  <si>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</si>
  <si>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</si>
  <si>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</si>
  <si>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</si>
  <si>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</si>
  <si>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</si>
  <si>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</si>
  <si>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</si>
  <si>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</si>
  <si>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</si>
  <si>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</si>
  <si>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</si>
  <si>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</si>
  <si>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</si>
  <si>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</si>
  <si>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</si>
  <si>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</si>
  <si>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</si>
  <si>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</si>
  <si>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</si>
  <si>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</si>
  <si>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</si>
  <si>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</si>
  <si>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</si>
  <si>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</si>
  <si>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</si>
  <si>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</si>
  <si>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</si>
  <si>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</si>
  <si>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</si>
  <si>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</si>
  <si>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</si>
  <si>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</si>
  <si>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</si>
  <si>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</si>
  <si>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</si>
  <si>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</si>
  <si>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</si>
  <si>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</si>
  <si>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</si>
  <si>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</si>
  <si>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</si>
  <si>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</si>
  <si>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</si>
  <si>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</si>
  <si>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</si>
  <si>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</si>
  <si>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</si>
  <si>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</si>
  <si>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</si>
  <si>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</si>
  <si>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</si>
  <si>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</si>
  <si>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</si>
  <si>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</si>
  <si>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</si>
  <si>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</si>
  <si>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</si>
  <si>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</si>
  <si>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</si>
  <si>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</si>
  <si>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</si>
  <si>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</si>
  <si>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</si>
  <si>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</si>
  <si>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</si>
  <si>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</si>
  <si>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</si>
  <si>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</si>
  <si>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</si>
  <si>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</si>
  <si>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</si>
  <si>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</si>
  <si>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</si>
  <si>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</si>
  <si>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</si>
  <si>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</si>
  <si>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</si>
  <si>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</si>
  <si>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</si>
  <si>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</si>
  <si>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</si>
  <si>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</si>
  <si>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</si>
  <si>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</si>
  <si>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</si>
  <si>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</si>
  <si>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</si>
  <si>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</si>
  <si>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</si>
  <si>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</si>
  <si>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</si>
  <si>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</si>
  <si>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</si>
  <si>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</si>
  <si>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</si>
  <si>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</si>
  <si>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</si>
  <si>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</si>
  <si>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</si>
  <si>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</si>
  <si>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</si>
  <si>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</si>
  <si>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</si>
  <si>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</si>
  <si>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</si>
  <si>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</si>
  <si>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</si>
  <si>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</si>
  <si>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</si>
  <si>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</si>
  <si>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</si>
  <si>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</si>
  <si>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</si>
  <si>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</si>
  <si>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</si>
  <si>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</si>
  <si>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</si>
  <si>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</si>
  <si>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</si>
  <si>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</si>
  <si>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</si>
  <si>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</si>
  <si>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</si>
  <si>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</si>
  <si>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</si>
  <si>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</si>
  <si>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</si>
  <si>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</si>
  <si>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</si>
  <si>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</si>
  <si>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</si>
  <si>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</si>
  <si>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</si>
  <si>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</si>
  <si>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</si>
  <si>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</si>
  <si>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</si>
  <si>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</si>
  <si>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</si>
  <si>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</si>
  <si>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</si>
  <si>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</si>
  <si>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</si>
  <si>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</si>
  <si>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</si>
  <si>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</si>
  <si>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</si>
  <si>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</si>
  <si>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</si>
  <si>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</si>
  <si>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</si>
  <si>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</si>
  <si>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</si>
  <si>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</si>
  <si>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</si>
  <si>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</si>
  <si>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</si>
  <si>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</si>
  <si>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</si>
  <si>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</si>
  <si>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</si>
  <si>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</si>
  <si>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</si>
  <si>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</si>
  <si>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</si>
  <si>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</si>
  <si>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</si>
  <si>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</si>
  <si>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</si>
  <si>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</si>
  <si>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</si>
  <si>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</si>
  <si>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</si>
  <si>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</si>
  <si>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</si>
  <si>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</si>
  <si>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</si>
  <si>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</si>
  <si>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</si>
  <si>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</si>
  <si>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</si>
  <si>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</si>
  <si>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</si>
  <si>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</si>
  <si>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</si>
  <si>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</si>
  <si>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</si>
  <si>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</si>
  <si>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</si>
  <si>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</si>
  <si>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</si>
  <si>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</si>
  <si>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</si>
  <si>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</si>
  <si>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</si>
  <si>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</si>
  <si>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</si>
  <si>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</si>
  <si>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</si>
  <si>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</si>
  <si>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</si>
  <si>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</si>
  <si>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</si>
  <si>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</si>
  <si>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</si>
  <si>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</si>
  <si>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</si>
  <si>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</si>
  <si>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</si>
  <si>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</si>
  <si>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</si>
  <si>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</si>
  <si>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</si>
  <si>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</si>
  <si>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</si>
  <si>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</si>
  <si>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</si>
  <si>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</si>
  <si>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</si>
  <si>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</si>
  <si>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</si>
  <si>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</si>
  <si>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</si>
  <si>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</si>
  <si>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</si>
  <si>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</si>
  <si>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</si>
  <si>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</si>
  <si>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</si>
  <si>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</si>
  <si>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</si>
  <si>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</si>
  <si>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</si>
  <si>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</si>
  <si>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</si>
  <si>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</si>
  <si>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</si>
  <si>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</si>
  <si>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</si>
  <si>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</si>
  <si>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</si>
  <si>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</si>
  <si>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</si>
  <si>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</si>
  <si>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</si>
  <si>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</si>
  <si>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</si>
  <si>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</si>
  <si>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</si>
  <si>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</si>
  <si>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</si>
  <si>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</si>
  <si>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</si>
  <si>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</si>
  <si>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</si>
  <si>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</si>
  <si>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</si>
  <si>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</si>
  <si>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</si>
  <si>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</si>
  <si>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</si>
  <si>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</si>
  <si>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</si>
  <si>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</si>
  <si>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</si>
  <si>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</si>
  <si>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</si>
  <si>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</si>
  <si>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</si>
  <si>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</si>
  <si>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</si>
  <si>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</si>
  <si>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</si>
  <si>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</si>
  <si>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</si>
  <si>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</si>
  <si>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</si>
  <si>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</si>
  <si>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</si>
  <si>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</si>
  <si>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</si>
  <si>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</si>
  <si>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</si>
  <si>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</si>
  <si>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</si>
  <si>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</si>
  <si>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</si>
  <si>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</si>
  <si>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</si>
  <si>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</si>
  <si>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</si>
  <si>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</si>
  <si>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</si>
  <si>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</si>
  <si>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</si>
  <si>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</si>
  <si>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</si>
  <si>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</si>
  <si>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</si>
  <si>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</si>
  <si>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</si>
  <si>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</si>
  <si>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</si>
  <si>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</si>
  <si>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</si>
  <si>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</si>
  <si>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</si>
  <si>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</si>
  <si>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</si>
  <si>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</si>
  <si>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</si>
  <si>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</si>
  <si>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</si>
  <si>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</si>
  <si>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</si>
  <si>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</si>
  <si>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</si>
  <si>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</si>
  <si>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</si>
  <si>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</si>
  <si>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</si>
  <si>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</si>
  <si>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</si>
  <si>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</si>
  <si>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</si>
  <si>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</si>
  <si>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</si>
  <si>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</si>
  <si>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</si>
  <si>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</si>
  <si>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</si>
  <si>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</si>
  <si>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</si>
  <si>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</si>
  <si>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</si>
  <si>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</si>
  <si>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</si>
  <si>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</si>
  <si>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</si>
  <si>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</si>
  <si>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</si>
  <si>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</si>
  <si>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</si>
  <si>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</si>
  <si>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</si>
  <si>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</si>
  <si>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</si>
  <si>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</si>
  <si>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</si>
  <si>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</si>
  <si>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</si>
  <si>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</si>
  <si>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</si>
  <si>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</si>
  <si>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</si>
  <si>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</si>
  <si>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</si>
  <si>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</si>
  <si>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</si>
  <si>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</si>
  <si>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</si>
  <si>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</si>
  <si>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</si>
  <si>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</si>
  <si>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</si>
  <si>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</si>
  <si>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</si>
  <si>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</si>
  <si>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</si>
  <si>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</si>
  <si>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</si>
  <si>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</si>
  <si>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</si>
  <si>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</si>
  <si>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</si>
  <si>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</si>
  <si>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</si>
  <si>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</si>
  <si>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</si>
  <si>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</si>
  <si>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</si>
  <si>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</si>
  <si>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</si>
  <si>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</si>
  <si>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</si>
  <si>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</si>
  <si>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</si>
  <si>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</si>
  <si>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</si>
  <si>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</si>
  <si>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</si>
  <si>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</si>
  <si>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</si>
  <si>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</si>
  <si>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</si>
  <si>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</si>
  <si>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</si>
  <si>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</si>
  <si>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</si>
  <si>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</si>
  <si>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</si>
  <si>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</si>
  <si>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</si>
  <si>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</si>
  <si>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</si>
  <si>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</si>
  <si>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</si>
  <si>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</si>
  <si>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</si>
  <si>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</si>
  <si>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</si>
  <si>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</si>
  <si>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</si>
  <si>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</si>
  <si>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</si>
  <si>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</si>
  <si>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</si>
  <si>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</si>
  <si>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</si>
  <si>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</si>
  <si>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</si>
  <si>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</si>
  <si>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</si>
  <si>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</si>
  <si>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</si>
  <si>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</si>
  <si>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</si>
  <si>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</si>
  <si>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</si>
  <si>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</si>
  <si>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</si>
  <si>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</si>
  <si>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</si>
  <si>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</si>
  <si>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</si>
  <si>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</si>
  <si>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</si>
  <si>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</si>
  <si>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</si>
  <si>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</si>
  <si>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</si>
  <si>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</si>
  <si>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</si>
  <si>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</si>
  <si>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</si>
  <si>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</si>
  <si>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</si>
  <si>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</si>
  <si>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</si>
  <si>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</si>
  <si>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</si>
  <si>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</si>
  <si>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</si>
  <si>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</si>
  <si>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</si>
  <si>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</si>
  <si>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</si>
  <si>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</si>
  <si>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</si>
  <si>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</si>
  <si>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</si>
  <si>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</si>
  <si>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</si>
  <si>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</si>
  <si>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</si>
  <si>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</si>
  <si>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</si>
  <si>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</si>
  <si>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</si>
  <si>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</si>
  <si>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</si>
  <si>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</si>
  <si>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</si>
  <si>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</si>
  <si>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</si>
  <si>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</si>
  <si>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</si>
  <si>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</si>
  <si>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</si>
  <si>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</si>
  <si>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</si>
  <si>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</si>
  <si>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</si>
  <si>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</si>
  <si>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</si>
  <si>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</si>
  <si>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</si>
  <si>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</si>
  <si>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</si>
  <si>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</si>
  <si>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</si>
  <si>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</si>
  <si>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</si>
  <si>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</si>
  <si>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</si>
  <si>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</si>
  <si>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</si>
  <si>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</si>
  <si>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</si>
  <si>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</si>
  <si>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</si>
  <si>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</si>
  <si>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</si>
  <si>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</si>
  <si>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</si>
  <si>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</si>
  <si>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</si>
  <si>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</si>
  <si>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</si>
  <si>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</si>
  <si>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</si>
  <si>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</si>
  <si>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</si>
  <si>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</si>
  <si>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</si>
  <si>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</si>
  <si>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</si>
  <si>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</si>
  <si>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</si>
  <si>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</si>
  <si>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</si>
  <si>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</si>
  <si>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</si>
  <si>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</si>
  <si>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</si>
  <si>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</si>
  <si>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</si>
  <si>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</si>
  <si>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</si>
  <si>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</si>
  <si>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</si>
  <si>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</si>
  <si>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</si>
  <si>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</si>
  <si>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</si>
  <si>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</si>
  <si>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</si>
  <si>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</si>
  <si>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</si>
  <si>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</si>
  <si>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</si>
  <si>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</si>
  <si>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</si>
  <si>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</si>
  <si>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</si>
  <si>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</si>
  <si>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</si>
  <si>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</si>
  <si>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</si>
  <si>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</si>
  <si>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</si>
  <si>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</si>
  <si>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</si>
  <si>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</si>
  <si>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</si>
  <si>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</si>
  <si>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</si>
  <si>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</si>
  <si>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</si>
  <si>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</si>
  <si>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</si>
  <si>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</si>
  <si>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</si>
  <si>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</si>
  <si>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</si>
  <si>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</si>
  <si>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</si>
  <si>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</si>
  <si>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</si>
  <si>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</si>
  <si>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</si>
  <si>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</si>
  <si>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</si>
  <si>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</si>
  <si>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</si>
  <si>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</si>
  <si>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</si>
  <si>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</si>
  <si>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</si>
  <si>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</si>
  <si>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</si>
  <si>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</si>
  <si>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</si>
  <si>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</si>
  <si>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</si>
  <si>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</si>
  <si>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</si>
  <si>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</si>
  <si>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</si>
  <si>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</si>
  <si>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</si>
  <si>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</si>
  <si>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</si>
  <si>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</si>
  <si>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</si>
  <si>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</si>
  <si>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</si>
  <si>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</si>
  <si>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</si>
  <si>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</si>
  <si>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</si>
  <si>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</si>
  <si>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</si>
  <si>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</si>
  <si>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</si>
  <si>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</si>
  <si>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</si>
  <si>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</si>
  <si>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</si>
  <si>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</si>
  <si>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</si>
  <si>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</si>
  <si>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</si>
  <si>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</si>
  <si>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</si>
  <si>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</si>
  <si>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</si>
  <si>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</si>
  <si>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</si>
  <si>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</si>
  <si>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</si>
  <si>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</si>
  <si>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</si>
  <si>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</si>
  <si>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</si>
  <si>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</si>
  <si>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</si>
  <si>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</si>
  <si>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</si>
  <si>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</si>
  <si>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</si>
  <si>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</si>
  <si>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</si>
  <si>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</si>
  <si>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</si>
  <si>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</si>
  <si>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</si>
  <si>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</si>
  <si>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</si>
  <si>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</si>
  <si>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</si>
  <si>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</si>
  <si>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</si>
  <si>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</si>
  <si>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</si>
  <si>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</si>
  <si>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</si>
  <si>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</si>
  <si>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</si>
  <si>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</si>
  <si>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</si>
  <si>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</si>
  <si>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</si>
  <si>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</si>
  <si>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</si>
  <si>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</si>
  <si>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</si>
  <si>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</si>
  <si>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</si>
  <si>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</si>
  <si>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</si>
  <si>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</si>
  <si>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</si>
  <si>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</si>
  <si>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</si>
  <si>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</si>
  <si>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</si>
  <si>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</si>
  <si>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</si>
  <si>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</si>
  <si>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</si>
  <si>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</si>
  <si>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</si>
  <si>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</si>
  <si>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</si>
  <si>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</si>
  <si>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</si>
  <si>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</si>
  <si>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</si>
  <si>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</si>
  <si>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</si>
  <si>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</si>
  <si>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</si>
  <si>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</si>
  <si>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</si>
  <si>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</si>
  <si>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</si>
  <si>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</si>
  <si>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</si>
  <si>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</si>
  <si>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</si>
  <si>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</si>
  <si>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</si>
  <si>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</si>
  <si>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</si>
  <si>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</si>
  <si>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</si>
  <si>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</si>
  <si>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</si>
  <si>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</si>
  <si>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</si>
  <si>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</si>
  <si>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</si>
  <si>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</si>
  <si>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</si>
  <si>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</si>
  <si>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</si>
  <si>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</si>
  <si>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</si>
  <si>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</si>
  <si>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</si>
  <si>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</si>
  <si>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</si>
  <si>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</si>
  <si>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</si>
  <si>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</si>
  <si>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</si>
  <si>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</si>
  <si>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</si>
  <si>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</si>
  <si>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</si>
  <si>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</si>
  <si>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</si>
  <si>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</si>
  <si>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</si>
  <si>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</si>
  <si>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</si>
  <si>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</si>
  <si>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</si>
  <si>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</si>
  <si>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</si>
  <si>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</si>
  <si>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</si>
  <si>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</si>
  <si>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</si>
  <si>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</si>
  <si>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</si>
  <si>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</si>
  <si>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</si>
  <si>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</si>
  <si>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</si>
  <si>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</si>
  <si>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</si>
  <si>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</si>
  <si>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</si>
  <si>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</si>
  <si>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</si>
  <si>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</si>
  <si>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</si>
  <si>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</si>
  <si>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</si>
  <si>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</si>
  <si>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</si>
  <si>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</si>
  <si>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</si>
  <si>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</si>
  <si>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</si>
  <si>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</si>
  <si>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</si>
  <si>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</si>
  <si>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</si>
  <si>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</si>
  <si>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</si>
  <si>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</si>
  <si>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</si>
  <si>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</si>
  <si>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</si>
  <si>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</si>
  <si>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</si>
  <si>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</si>
  <si>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</si>
  <si>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</si>
  <si>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</si>
  <si>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</si>
  <si>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</si>
  <si>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</si>
  <si>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</si>
  <si>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</si>
  <si>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</si>
  <si>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</si>
  <si>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</si>
  <si>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</si>
  <si>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</si>
  <si>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</si>
  <si>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</si>
  <si>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</si>
  <si>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</si>
  <si>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</si>
  <si>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</si>
  <si>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</si>
  <si>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</si>
  <si>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</si>
  <si>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</si>
  <si>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</si>
  <si>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</si>
  <si>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</si>
  <si>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</si>
  <si>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</si>
  <si>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</si>
  <si>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</si>
  <si>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</si>
  <si>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</si>
  <si>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</si>
  <si>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</si>
  <si>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</si>
  <si>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</si>
  <si>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</si>
  <si>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</si>
  <si>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</si>
  <si>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</si>
  <si>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</si>
  <si>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</si>
  <si>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</si>
  <si>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</si>
  <si>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</si>
  <si>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</si>
  <si>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</si>
  <si>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</si>
  <si>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</si>
  <si>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</si>
  <si>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</si>
  <si>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</si>
  <si>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</si>
  <si>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</si>
  <si>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</si>
  <si>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</si>
  <si>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</si>
  <si>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</si>
  <si>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</si>
  <si>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</si>
  <si>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</si>
  <si>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</si>
  <si>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</si>
  <si>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</si>
  <si>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</si>
  <si>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</si>
  <si>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</si>
  <si>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</si>
  <si>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</si>
  <si>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</si>
  <si>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</si>
  <si>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</si>
  <si>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</si>
  <si>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</si>
  <si>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</si>
  <si>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</si>
  <si>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</si>
  <si>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</si>
  <si>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</si>
  <si>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</si>
  <si>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</si>
  <si>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</si>
  <si>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</si>
  <si>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</si>
  <si>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</si>
  <si>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</si>
  <si>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</si>
  <si>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</si>
  <si>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</si>
  <si>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</si>
  <si>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</si>
  <si>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</si>
  <si>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</si>
  <si>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</si>
  <si>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</si>
  <si>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</si>
  <si>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</si>
  <si>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</si>
  <si>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</si>
  <si>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</si>
  <si>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</si>
  <si>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</si>
  <si>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</si>
  <si>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</si>
  <si>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</si>
  <si>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</si>
  <si>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</si>
  <si>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</si>
  <si>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</si>
  <si>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</si>
  <si>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</si>
  <si>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</si>
  <si>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</si>
  <si>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</si>
  <si>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</si>
  <si>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</si>
  <si>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</si>
  <si>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</si>
  <si>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</si>
  <si>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</si>
  <si>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</si>
  <si>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</si>
  <si>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</si>
  <si>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</si>
  <si>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</si>
  <si>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</si>
  <si>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</si>
  <si>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</si>
  <si>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</si>
  <si>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</si>
  <si>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</si>
  <si>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</si>
  <si>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</si>
  <si>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</si>
  <si>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</si>
  <si>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</si>
  <si>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</si>
  <si>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</si>
  <si>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</si>
  <si>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</si>
  <si>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</si>
  <si>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</si>
  <si>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</si>
  <si>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</si>
  <si>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</si>
  <si>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</si>
  <si>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</si>
  <si>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</si>
  <si>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</si>
  <si>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</si>
  <si>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</si>
  <si>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</si>
  <si>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</si>
  <si>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</si>
  <si>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</si>
  <si>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</si>
  <si>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</si>
  <si>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</si>
  <si>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</si>
  <si>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</si>
  <si>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</si>
  <si>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</si>
  <si>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</si>
  <si>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</si>
  <si>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</si>
  <si>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</si>
  <si>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</si>
  <si>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</si>
  <si>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</si>
  <si>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</si>
  <si>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</si>
  <si>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</si>
  <si>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</si>
  <si>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</si>
  <si>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</si>
  <si>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</si>
  <si>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</si>
  <si>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</si>
  <si>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</si>
  <si>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</si>
  <si>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</si>
  <si>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</si>
  <si>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</si>
  <si>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</si>
  <si>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</si>
  <si>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</si>
  <si>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</si>
  <si>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</si>
  <si>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</si>
  <si>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</si>
  <si>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</si>
  <si>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</si>
  <si>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</si>
  <si>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</si>
  <si>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</si>
  <si>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</si>
  <si>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</si>
  <si>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</si>
  <si>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</si>
  <si>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</si>
  <si>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</si>
  <si>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</si>
  <si>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</si>
  <si>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</si>
  <si>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</si>
  <si>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</si>
  <si>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</si>
  <si>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</si>
  <si>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</si>
  <si>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</si>
  <si>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</si>
  <si>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</si>
  <si>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</si>
  <si>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</si>
  <si>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</si>
  <si>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</si>
  <si>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</si>
  <si>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</si>
  <si>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</si>
  <si>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</si>
  <si>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</si>
  <si>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</si>
  <si>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</si>
  <si>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</si>
  <si>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</si>
  <si>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</si>
  <si>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</si>
  <si>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</si>
  <si>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</si>
  <si>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</si>
  <si>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</si>
  <si>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</si>
  <si>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</si>
  <si>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</si>
  <si>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</si>
  <si>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</si>
  <si>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</si>
  <si>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</si>
  <si>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</si>
  <si>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</si>
  <si>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</si>
  <si>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</si>
  <si>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</si>
  <si>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</si>
  <si>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</si>
  <si>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</si>
  <si>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</si>
  <si>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</si>
  <si>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</si>
  <si>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</si>
  <si>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</si>
  <si>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</si>
  <si>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</si>
  <si>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</si>
  <si>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</si>
  <si>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</si>
  <si>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</si>
  <si>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</si>
  <si>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</si>
  <si>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</si>
  <si>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</si>
  <si>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</si>
  <si>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</si>
  <si>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</si>
  <si>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</si>
  <si>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</si>
  <si>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</si>
  <si>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</si>
  <si>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</si>
  <si>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</si>
  <si>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</si>
  <si>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</si>
  <si>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</si>
  <si>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</si>
  <si>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</si>
  <si>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</si>
  <si>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</si>
  <si>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</si>
  <si>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</si>
  <si>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</si>
  <si>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</si>
  <si>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</si>
  <si>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</si>
  <si>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</si>
  <si>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</si>
  <si>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</si>
  <si>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</si>
  <si>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</si>
  <si>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</si>
  <si>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</si>
  <si>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</si>
  <si>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</si>
  <si>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</si>
  <si>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</si>
  <si>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</si>
  <si>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</si>
  <si>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</si>
  <si>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</si>
  <si>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</si>
  <si>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</si>
  <si>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</si>
  <si>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</si>
  <si>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</si>
  <si>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</si>
  <si>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</si>
  <si>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</si>
  <si>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</si>
  <si>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</si>
  <si>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</si>
  <si>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</si>
  <si>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</si>
  <si>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</si>
  <si>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</si>
  <si>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</si>
  <si>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</si>
  <si>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</si>
  <si>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</si>
  <si>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</si>
  <si>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</si>
  <si>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</si>
  <si>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</si>
  <si>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</si>
  <si>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</si>
  <si>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</si>
  <si>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</si>
  <si>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</si>
  <si>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</si>
  <si>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</si>
  <si>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</si>
  <si>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</si>
  <si>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</si>
  <si>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</si>
  <si>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</si>
  <si>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</si>
  <si>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</si>
  <si>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</si>
  <si>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</si>
  <si>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</si>
  <si>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</si>
  <si>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</si>
  <si>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</si>
  <si>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</si>
  <si>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</si>
  <si>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</si>
  <si>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</si>
  <si>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</si>
  <si>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</si>
  <si>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</si>
  <si>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</si>
  <si>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</si>
  <si>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</si>
  <si>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</si>
  <si>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</si>
  <si>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</si>
  <si>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</si>
  <si>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</si>
  <si>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</si>
  <si>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</si>
  <si>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</si>
  <si>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</si>
  <si>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</si>
  <si>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</si>
  <si>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</si>
  <si>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</si>
  <si>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</si>
  <si>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</si>
  <si>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</si>
  <si>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</si>
  <si>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</si>
  <si>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</si>
  <si>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</si>
  <si>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</si>
  <si>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</si>
  <si>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</si>
  <si>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</si>
  <si>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</si>
  <si>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</si>
  <si>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</si>
  <si>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</si>
  <si>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</si>
  <si>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</si>
  <si>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</si>
  <si>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</si>
  <si>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</si>
  <si>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</si>
  <si>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</si>
  <si>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</si>
  <si>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</si>
  <si>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</si>
  <si>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</si>
  <si>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</si>
  <si>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</si>
  <si>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</si>
  <si>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</si>
  <si>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</si>
  <si>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</si>
  <si>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</si>
  <si>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</si>
  <si>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</si>
  <si>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</si>
  <si>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</si>
  <si>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</si>
  <si>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</si>
  <si>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</si>
  <si>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</si>
  <si>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</si>
  <si>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</si>
  <si>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</si>
  <si>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</si>
  <si>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</si>
  <si>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</si>
  <si>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</si>
  <si>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</si>
  <si>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</si>
  <si>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</si>
  <si>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</si>
  <si>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</si>
  <si>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</si>
  <si>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</si>
  <si>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</si>
  <si>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</si>
  <si>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</si>
  <si>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</si>
  <si>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</si>
  <si>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</si>
  <si>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</si>
  <si>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</si>
  <si>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</si>
  <si>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</si>
  <si>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</si>
  <si>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</si>
  <si>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</si>
  <si>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</si>
  <si>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</si>
  <si>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</si>
  <si>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</si>
  <si>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</si>
  <si>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</si>
  <si>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</si>
  <si>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</si>
  <si>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</si>
  <si>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</si>
  <si>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</si>
  <si>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</si>
  <si>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</si>
  <si>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</si>
  <si>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</si>
  <si>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</si>
  <si>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</si>
  <si>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</si>
  <si>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</si>
  <si>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</si>
  <si>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</si>
  <si>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</si>
  <si>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</si>
  <si>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</si>
  <si>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</si>
  <si>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</si>
  <si>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</si>
  <si>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</si>
  <si>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</si>
  <si>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</si>
  <si>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</si>
  <si>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</si>
  <si>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</si>
  <si>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</si>
  <si>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</si>
  <si>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</si>
  <si>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</si>
  <si>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</si>
  <si>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</si>
  <si>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</si>
  <si>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</si>
  <si>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</si>
  <si>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</si>
  <si>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</si>
  <si>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</si>
  <si>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</si>
  <si>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</si>
  <si>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</si>
  <si>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</si>
  <si>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</si>
  <si>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</si>
  <si>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</si>
  <si>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</si>
  <si>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</si>
  <si>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</si>
  <si>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</si>
  <si>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</si>
  <si>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</si>
  <si>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</si>
  <si>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</si>
  <si>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</si>
  <si>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</si>
  <si>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</si>
  <si>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</si>
  <si>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</si>
  <si>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</si>
  <si>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</si>
  <si>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</si>
  <si>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</si>
  <si>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</si>
  <si>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</si>
  <si>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</si>
  <si>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</si>
  <si>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</si>
  <si>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</si>
  <si>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</si>
  <si>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</si>
  <si>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</si>
  <si>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</si>
  <si>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</si>
  <si>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</si>
  <si>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</si>
  <si>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</si>
  <si>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</si>
  <si>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</si>
  <si>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</si>
  <si>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</si>
  <si>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</si>
  <si>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</si>
  <si>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</si>
  <si>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</si>
  <si>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</si>
  <si>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</si>
  <si>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</si>
  <si>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</si>
  <si>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</si>
  <si>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</si>
  <si>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</si>
  <si>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</si>
  <si>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</si>
  <si>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</si>
  <si>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</si>
  <si>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</si>
  <si>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</si>
  <si>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</si>
  <si>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</si>
  <si>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</si>
  <si>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</si>
  <si>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</si>
  <si>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</si>
  <si>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</si>
  <si>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</si>
  <si>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</si>
  <si>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</si>
  <si>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</si>
  <si>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</si>
  <si>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</si>
  <si>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</si>
  <si>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</si>
  <si>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</si>
  <si>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</si>
  <si>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</si>
  <si>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</si>
  <si>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</si>
  <si>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</si>
  <si>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</si>
  <si>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</si>
  <si>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</si>
  <si>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</si>
  <si>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</si>
  <si>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</si>
  <si>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</si>
  <si>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</si>
  <si>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</si>
  <si>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</si>
  <si>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</si>
  <si>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</si>
  <si>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</si>
  <si>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</si>
  <si>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</si>
  <si>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</si>
  <si>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</si>
  <si>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</si>
  <si>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</si>
  <si>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</si>
  <si>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</si>
  <si>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</si>
  <si>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</si>
  <si>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</si>
  <si>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</si>
  <si>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</si>
  <si>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</si>
  <si>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</si>
  <si>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</si>
  <si>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</si>
  <si>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</si>
  <si>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</si>
  <si>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</si>
  <si>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</si>
  <si>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</si>
  <si>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</si>
  <si>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</si>
  <si>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</si>
  <si>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</si>
  <si>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</si>
  <si>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</si>
  <si>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</si>
  <si>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</si>
  <si>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</si>
  <si>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</si>
  <si>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</si>
  <si>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</si>
  <si>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</si>
  <si>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</si>
  <si>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</si>
  <si>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</si>
  <si>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</si>
  <si>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</si>
  <si>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</si>
  <si>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</si>
  <si>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</si>
  <si>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</si>
  <si>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</si>
  <si>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</si>
  <si>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</si>
  <si>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</si>
  <si>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</si>
  <si>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</si>
  <si>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</si>
  <si>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</si>
  <si>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</si>
  <si>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</si>
  <si>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</si>
  <si>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</si>
  <si>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</si>
  <si>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</si>
  <si>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</si>
  <si>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</si>
  <si>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</si>
  <si>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</si>
  <si>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</si>
  <si>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</si>
  <si>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</si>
  <si>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</si>
  <si>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</si>
  <si>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</si>
  <si>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</si>
  <si>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</si>
  <si>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</si>
  <si>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</si>
  <si>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</si>
  <si>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</si>
  <si>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</si>
  <si>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</si>
  <si>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</si>
  <si>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</si>
  <si>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</si>
  <si>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</si>
  <si>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</si>
  <si>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</si>
  <si>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</si>
  <si>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</si>
  <si>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</si>
  <si>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</si>
  <si>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</si>
  <si>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</si>
  <si>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</si>
  <si>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</si>
  <si>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</si>
  <si>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</si>
  <si>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</si>
  <si>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</si>
  <si>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</si>
  <si>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</si>
  <si>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</si>
  <si>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</si>
  <si>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</si>
  <si>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</si>
  <si>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</si>
  <si>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</si>
  <si>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</si>
  <si>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</si>
  <si>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</si>
  <si>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</si>
  <si>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</si>
  <si>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</si>
  <si>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</si>
  <si>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</si>
  <si>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</si>
  <si>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</si>
  <si>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</si>
  <si>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</si>
  <si>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</si>
  <si>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</si>
  <si>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</si>
  <si>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</si>
  <si>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</si>
  <si>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</si>
  <si>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</si>
  <si>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</si>
  <si>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</si>
  <si>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</si>
  <si>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</si>
  <si>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</si>
  <si>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</si>
  <si>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</si>
  <si>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</si>
  <si>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</si>
  <si>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</si>
  <si>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</si>
  <si>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</si>
  <si>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</si>
  <si>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</si>
  <si>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</si>
  <si>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</si>
  <si>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</si>
  <si>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</si>
  <si>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</si>
  <si>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</si>
  <si>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</si>
  <si>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</si>
  <si>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</si>
  <si>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</si>
  <si>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</si>
  <si>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</si>
  <si>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</si>
  <si>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</si>
  <si>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</si>
  <si>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</si>
  <si>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</si>
  <si>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</si>
  <si>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</si>
  <si>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</si>
  <si>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</si>
  <si>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</si>
  <si>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</si>
  <si>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</si>
  <si>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</si>
  <si>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</si>
  <si>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</si>
  <si>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</si>
  <si>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</si>
  <si>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</si>
  <si>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</si>
  <si>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</si>
  <si>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</si>
  <si>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</si>
  <si>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</si>
  <si>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</si>
  <si>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</si>
  <si>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</si>
  <si>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</si>
  <si>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</si>
  <si>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</si>
  <si>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</si>
  <si>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</si>
  <si>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</si>
  <si>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</si>
  <si>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</si>
  <si>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</si>
  <si>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</si>
  <si>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</si>
  <si>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</si>
  <si>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</si>
  <si>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</si>
  <si>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</si>
  <si>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</si>
  <si>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</si>
  <si>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</si>
  <si>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</si>
  <si>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</si>
  <si>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</si>
  <si>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</si>
  <si>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</si>
  <si>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</si>
  <si>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</si>
  <si>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</si>
  <si>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</si>
  <si>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</si>
  <si>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</si>
  <si>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</si>
  <si>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</si>
  <si>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</si>
  <si>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</si>
  <si>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</si>
  <si>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</si>
  <si>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</si>
  <si>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</si>
  <si>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</si>
  <si>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</si>
  <si>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</si>
  <si>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</si>
  <si>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</si>
  <si>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</si>
  <si>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</si>
  <si>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</si>
  <si>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</si>
  <si>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</si>
  <si>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</si>
  <si>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</si>
  <si>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</si>
  <si>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</si>
  <si>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</si>
  <si>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</si>
  <si>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</si>
  <si>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</si>
  <si>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</si>
  <si>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</si>
  <si>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</si>
  <si>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</si>
  <si>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</si>
  <si>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</si>
  <si>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</si>
  <si>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</si>
  <si>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</si>
  <si>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</si>
  <si>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</si>
  <si>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</si>
  <si>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</si>
  <si>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</si>
  <si>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</si>
  <si>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</si>
  <si>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</si>
  <si>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</si>
  <si>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</si>
  <si>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</si>
  <si>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</si>
  <si>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</si>
  <si>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</si>
  <si>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</si>
  <si>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</si>
  <si>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</si>
  <si>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</si>
  <si>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</si>
  <si>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</si>
  <si>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</si>
  <si>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</si>
  <si>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</si>
  <si>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</si>
  <si>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</si>
  <si>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</si>
  <si>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</si>
  <si>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</si>
  <si>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</si>
  <si>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</si>
  <si>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</si>
  <si>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</si>
  <si>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</si>
  <si>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</si>
  <si>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</si>
  <si>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</si>
  <si>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</si>
  <si>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</si>
  <si>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</si>
  <si>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</si>
  <si>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</si>
  <si>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</si>
  <si>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</si>
  <si>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</si>
  <si>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</si>
  <si>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</si>
  <si>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</si>
  <si>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</si>
  <si>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</si>
  <si>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</si>
  <si>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</si>
  <si>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</si>
  <si>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</si>
  <si>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</si>
  <si>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</si>
  <si>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</si>
  <si>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</si>
  <si>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</si>
  <si>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</si>
  <si>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</si>
  <si>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</si>
  <si>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</si>
  <si>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</si>
  <si>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</si>
  <si>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</si>
  <si>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</si>
  <si>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</si>
  <si>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</si>
  <si>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</si>
  <si>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</si>
  <si>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</si>
  <si>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</si>
  <si>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</si>
  <si>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</si>
  <si>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</si>
  <si>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</si>
  <si>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</si>
  <si>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</si>
  <si>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</si>
  <si>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</si>
  <si>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</si>
  <si>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</si>
  <si>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</si>
  <si>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</si>
  <si>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</si>
  <si>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</si>
  <si>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</si>
  <si>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</si>
  <si>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</si>
  <si>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</si>
  <si>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</si>
  <si>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</si>
  <si>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</si>
  <si>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</si>
  <si>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</si>
  <si>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</si>
  <si>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</si>
  <si>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</si>
  <si>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</si>
  <si>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</si>
  <si>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</si>
  <si>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</si>
  <si>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</si>
  <si>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</si>
  <si>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</si>
  <si>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</si>
  <si>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</si>
  <si>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</si>
  <si>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</si>
  <si>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</si>
  <si>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</si>
  <si>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</si>
  <si>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</si>
  <si>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</si>
  <si>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</si>
  <si>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</si>
  <si>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</si>
  <si>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</si>
  <si>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</si>
  <si>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</si>
  <si>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</si>
  <si>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</si>
  <si>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</si>
  <si>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</si>
  <si>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</si>
  <si>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</si>
  <si>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</si>
  <si>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</si>
  <si>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</si>
  <si>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</si>
  <si>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</si>
  <si>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</si>
  <si>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</si>
  <si>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</si>
  <si>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</si>
  <si>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</si>
  <si>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</si>
  <si>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</si>
  <si>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</si>
  <si>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</si>
  <si>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</si>
  <si>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</si>
  <si>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</si>
  <si>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</si>
  <si>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</si>
  <si>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</si>
  <si>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</si>
  <si>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</si>
  <si>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</si>
  <si>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</si>
  <si>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</si>
  <si>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</si>
  <si>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</si>
  <si>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</si>
  <si>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</si>
  <si>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</si>
  <si>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</si>
  <si>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</si>
  <si>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</si>
  <si>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</si>
  <si>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</si>
  <si>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</si>
  <si>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</si>
  <si>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</si>
  <si>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</si>
  <si>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</si>
  <si>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</si>
  <si>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</si>
  <si>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</si>
  <si>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</si>
  <si>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</si>
  <si>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</si>
  <si>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</si>
  <si>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</si>
  <si>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</si>
  <si>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</si>
  <si>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</si>
  <si>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</si>
  <si>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</si>
  <si>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</si>
  <si>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</si>
  <si>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</si>
  <si>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</si>
  <si>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</si>
  <si>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</si>
  <si>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</si>
  <si>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</si>
  <si>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</si>
  <si>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</si>
  <si>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</si>
  <si>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</si>
  <si>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</si>
  <si>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</si>
  <si>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</si>
  <si>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</si>
  <si>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</si>
  <si>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</si>
  <si>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</si>
  <si>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</si>
  <si>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</si>
  <si>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</si>
  <si>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</si>
  <si>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</si>
  <si>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</si>
  <si>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</si>
  <si>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</si>
  <si>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</si>
  <si>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</si>
  <si>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</si>
  <si>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</si>
  <si>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</si>
  <si>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</si>
  <si>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</si>
  <si>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</si>
  <si>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</si>
  <si>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</si>
  <si>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</si>
  <si>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</si>
  <si>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</si>
  <si>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</si>
  <si>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</si>
  <si>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</si>
  <si>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</si>
  <si>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</si>
  <si>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</si>
  <si>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</si>
  <si>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</si>
  <si>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</si>
  <si>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</si>
  <si>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</si>
  <si>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</si>
  <si>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</si>
  <si>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</si>
  <si>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</si>
  <si>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</si>
  <si>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</si>
  <si>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</si>
  <si>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</si>
  <si>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</si>
  <si>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</si>
  <si>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</si>
  <si>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</si>
  <si>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</si>
  <si>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</si>
  <si>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</si>
  <si>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</si>
  <si>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</si>
  <si>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</si>
  <si>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</si>
  <si>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</si>
  <si>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</si>
  <si>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</si>
  <si>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</si>
  <si>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</si>
  <si>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</si>
  <si>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</si>
  <si>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</si>
  <si>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</si>
  <si>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</si>
  <si>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</si>
  <si>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</si>
  <si>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</si>
  <si>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</si>
  <si>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</si>
  <si>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</si>
  <si>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</si>
  <si>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</si>
  <si>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</si>
  <si>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</si>
  <si>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</si>
  <si>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</si>
  <si>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</si>
  <si>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</si>
  <si>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</si>
  <si>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</si>
  <si>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</si>
  <si>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</si>
  <si>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</si>
  <si>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</si>
  <si>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</si>
  <si>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</si>
  <si>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</si>
  <si>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</si>
  <si>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</si>
  <si>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</si>
  <si>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</si>
  <si>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</si>
  <si>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</si>
  <si>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</si>
  <si>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</si>
  <si>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</si>
  <si>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</si>
  <si>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</si>
  <si>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</si>
  <si>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</si>
  <si>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</si>
  <si>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</si>
  <si>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</si>
  <si>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</si>
  <si>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</si>
  <si>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</si>
  <si>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</si>
  <si>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</si>
  <si>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</si>
  <si>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</si>
  <si>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</si>
  <si>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</si>
  <si>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</si>
  <si>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</si>
  <si>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</si>
  <si>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</si>
  <si>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</si>
  <si>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</si>
  <si>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</si>
  <si>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</si>
  <si>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</si>
  <si>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</si>
  <si>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</si>
  <si>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</si>
  <si>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</si>
  <si>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</si>
  <si>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</si>
  <si>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</si>
  <si>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</si>
  <si>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</si>
  <si>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</si>
  <si>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</si>
  <si>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</si>
  <si>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</si>
  <si>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</si>
  <si>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</si>
  <si>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</si>
  <si>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</si>
  <si>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</si>
  <si>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</si>
  <si>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</si>
  <si>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</si>
  <si>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</si>
  <si>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</si>
  <si>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</si>
  <si>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</si>
  <si>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</si>
  <si>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</si>
  <si>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</si>
  <si>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</si>
  <si>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</si>
  <si>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</si>
  <si>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</si>
  <si>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</si>
  <si>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</si>
  <si>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</si>
  <si>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</si>
  <si>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</si>
  <si>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</si>
  <si>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</si>
  <si>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</si>
  <si>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</si>
  <si>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</si>
  <si>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</si>
  <si>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</si>
  <si>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</si>
  <si>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</si>
  <si>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</si>
  <si>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</si>
  <si>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</si>
  <si>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</si>
  <si>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</si>
  <si>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</si>
  <si>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</si>
  <si>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</si>
  <si>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</si>
  <si>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</si>
  <si>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</si>
  <si>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</si>
  <si>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</si>
  <si>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</si>
  <si>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</si>
  <si>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</si>
  <si>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</si>
  <si>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</si>
  <si>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</si>
  <si>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</si>
  <si>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</si>
  <si>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</si>
  <si>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</si>
  <si>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</si>
  <si>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</si>
  <si>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</si>
  <si>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</si>
  <si>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</si>
  <si>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</si>
  <si>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</si>
  <si>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</si>
  <si>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</si>
  <si>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</si>
  <si>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</si>
  <si>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</si>
  <si>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</si>
  <si>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</si>
  <si>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</si>
  <si>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</si>
  <si>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</si>
  <si>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</si>
  <si>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</si>
  <si>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</si>
  <si>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</si>
  <si>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</si>
  <si>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</si>
  <si>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</si>
  <si>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</si>
  <si>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</si>
  <si>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</si>
  <si>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</si>
  <si>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</si>
  <si>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</si>
  <si>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</si>
  <si>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</si>
  <si>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</si>
  <si>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</si>
  <si>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</si>
  <si>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</si>
  <si>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</si>
  <si>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</si>
  <si>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</si>
  <si>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</si>
  <si>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</si>
  <si>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</si>
  <si>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</si>
  <si>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</si>
  <si>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</si>
  <si>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</si>
  <si>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</si>
  <si>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</si>
  <si>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</si>
  <si>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</si>
  <si>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</si>
  <si>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</si>
  <si>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</si>
  <si>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</si>
  <si>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</si>
  <si>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</si>
  <si>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</si>
  <si>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</si>
  <si>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</si>
  <si>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</si>
  <si>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</si>
  <si>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</si>
  <si>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</si>
  <si>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</si>
  <si>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</si>
  <si>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</si>
  <si>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</si>
  <si>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</si>
  <si>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</si>
  <si>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</si>
  <si>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</si>
  <si>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</si>
  <si>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</si>
  <si>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</si>
  <si>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</si>
  <si>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</si>
  <si>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</si>
  <si>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</si>
  <si>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</si>
  <si>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</si>
  <si>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</si>
  <si>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</si>
  <si>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</si>
  <si>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</si>
  <si>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</si>
  <si>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</si>
  <si>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</si>
  <si>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</si>
  <si>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</si>
  <si>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</si>
  <si>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</si>
  <si>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</si>
  <si>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</si>
  <si>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</si>
  <si>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</si>
  <si>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</si>
  <si>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</si>
  <si>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</si>
  <si>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</si>
  <si>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</si>
  <si>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</si>
  <si>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</si>
  <si>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</si>
  <si>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</si>
  <si>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</si>
  <si>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</si>
  <si>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</si>
  <si>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</si>
  <si>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</si>
  <si>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</si>
  <si>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</si>
  <si>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</si>
  <si>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</si>
  <si>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</si>
  <si>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</si>
  <si>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</si>
  <si>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</si>
  <si>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</si>
  <si>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</si>
  <si>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</si>
  <si>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</si>
  <si>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</si>
  <si>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</si>
  <si>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</si>
  <si>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</si>
  <si>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</si>
  <si>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</si>
  <si>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</si>
  <si>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</si>
  <si>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</si>
  <si>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</si>
  <si>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</si>
  <si>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</si>
  <si>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</si>
  <si>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</si>
  <si>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</si>
  <si>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</si>
  <si>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</si>
  <si>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</si>
  <si>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</si>
  <si>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</si>
  <si>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</si>
  <si>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</si>
  <si>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</si>
  <si>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</si>
  <si>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</si>
  <si>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</si>
  <si>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</si>
  <si>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</si>
  <si>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</si>
  <si>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</si>
  <si>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</si>
  <si>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</si>
  <si>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</si>
  <si>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</si>
  <si>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</si>
  <si>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</si>
  <si>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</si>
  <si>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</si>
  <si>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</si>
  <si>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</si>
  <si>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</si>
  <si>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</si>
  <si>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</si>
  <si>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</si>
  <si>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</si>
  <si>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</si>
  <si>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</si>
  <si>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</si>
  <si>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</si>
  <si>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</si>
  <si>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</si>
  <si>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</si>
  <si>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</si>
  <si>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</si>
  <si>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</si>
  <si>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</si>
  <si>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</si>
  <si>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</si>
  <si>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</si>
  <si>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</si>
  <si>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</si>
  <si>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</si>
  <si>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</si>
  <si>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</si>
  <si>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</si>
  <si>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</si>
  <si>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</si>
  <si>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</si>
  <si>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</si>
  <si>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</si>
  <si>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</si>
  <si>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</si>
  <si>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</si>
  <si>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</si>
  <si>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</si>
  <si>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</si>
  <si>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</si>
  <si>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</si>
  <si>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</si>
  <si>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</si>
  <si>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</si>
  <si>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</si>
  <si>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</si>
  <si>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</si>
  <si>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</si>
  <si>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</si>
  <si>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</si>
  <si>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</si>
  <si>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</si>
  <si>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</si>
  <si>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</si>
  <si>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</si>
  <si>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</si>
  <si>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</si>
  <si>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</si>
  <si>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</si>
  <si>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</si>
  <si>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</si>
  <si>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</si>
  <si>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</si>
  <si>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</si>
  <si>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</si>
  <si>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</si>
  <si>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</si>
  <si>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</si>
  <si>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</si>
  <si>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</si>
  <si>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</si>
  <si>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</si>
  <si>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</si>
  <si>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</si>
  <si>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</si>
  <si>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</si>
  <si>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</si>
  <si>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</si>
  <si>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</si>
  <si>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</si>
  <si>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</si>
  <si>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</si>
  <si>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</si>
  <si>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</si>
  <si>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</si>
  <si>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</si>
  <si>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</si>
  <si>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</si>
  <si>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</si>
  <si>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</si>
  <si>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</si>
  <si>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</si>
  <si>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</si>
  <si>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</si>
  <si>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</si>
  <si>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</si>
  <si>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</si>
  <si>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</si>
  <si>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</si>
  <si>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</si>
  <si>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</si>
  <si>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</si>
  <si>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</si>
  <si>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</si>
  <si>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</si>
  <si>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</si>
  <si>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</si>
  <si>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</si>
  <si>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</si>
  <si>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</si>
  <si>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</si>
  <si>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</si>
  <si>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</si>
  <si>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</si>
  <si>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</si>
  <si>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</si>
  <si>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</si>
  <si>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</si>
  <si>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</si>
  <si>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</si>
  <si>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</si>
  <si>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</si>
  <si>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</si>
  <si>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</si>
  <si>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</si>
  <si>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</si>
  <si>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</si>
  <si>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</si>
  <si>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</si>
  <si>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</si>
  <si>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</si>
  <si>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</si>
  <si>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</si>
  <si>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</si>
  <si>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</si>
  <si>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</si>
  <si>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</si>
  <si>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</si>
  <si>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</si>
  <si>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</si>
  <si>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</si>
  <si>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</si>
  <si>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</si>
  <si>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</si>
  <si>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</si>
  <si>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</si>
  <si>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</si>
  <si>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</si>
  <si>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</si>
  <si>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</si>
  <si>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</si>
  <si>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</si>
  <si>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</si>
  <si>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</si>
  <si>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</si>
  <si>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</si>
  <si>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</si>
  <si>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</si>
  <si>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</si>
  <si>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</si>
  <si>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</si>
  <si>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</si>
  <si>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</si>
  <si>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</si>
  <si>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</si>
  <si>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</si>
  <si>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</si>
  <si>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</si>
  <si>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</si>
  <si>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</si>
  <si>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</si>
  <si>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</si>
  <si>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</si>
  <si>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</si>
  <si>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</si>
  <si>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</si>
  <si>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</si>
  <si>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</si>
  <si>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</si>
  <si>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</si>
  <si>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</si>
  <si>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</si>
  <si>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</si>
  <si>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</si>
  <si>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</si>
  <si>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</si>
  <si>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</si>
  <si>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</si>
  <si>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</si>
  <si>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</si>
  <si>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</si>
  <si>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</si>
  <si>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</si>
  <si>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</si>
  <si>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</si>
  <si>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</si>
  <si>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</si>
  <si>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</si>
  <si>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</si>
  <si>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</si>
  <si>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</si>
  <si>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</si>
  <si>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</si>
  <si>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</si>
  <si>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</si>
  <si>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</si>
  <si>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</si>
  <si>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</si>
  <si>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</si>
  <si>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</si>
  <si>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</si>
  <si>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</si>
  <si>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</si>
  <si>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</si>
  <si>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</si>
  <si>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</si>
  <si>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</si>
  <si>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</si>
  <si>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</si>
  <si>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</si>
  <si>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</si>
  <si>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</si>
  <si>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</si>
  <si>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</si>
  <si>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</si>
  <si>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</si>
  <si>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</si>
  <si>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</si>
  <si>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</si>
  <si>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</si>
  <si>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</si>
  <si>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</si>
  <si>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</si>
  <si>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</si>
  <si>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</si>
  <si>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</si>
  <si>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</si>
  <si>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</si>
  <si>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</si>
  <si>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</si>
  <si>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</si>
  <si>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</si>
  <si>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</si>
  <si>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</si>
  <si>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</si>
  <si>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</si>
  <si>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</si>
  <si>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</si>
  <si>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</si>
  <si>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</si>
  <si>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</si>
  <si>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</si>
  <si>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</si>
  <si>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</si>
  <si>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</si>
  <si>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</si>
  <si>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</si>
  <si>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</si>
  <si>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</si>
  <si>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</si>
  <si>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</si>
  <si>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</si>
  <si>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</si>
  <si>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</si>
  <si>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</si>
  <si>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</si>
  <si>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</si>
  <si>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</si>
  <si>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</si>
  <si>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</si>
  <si>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</si>
  <si>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</si>
  <si>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</si>
  <si>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</si>
  <si>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</si>
  <si>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</si>
  <si>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</si>
  <si>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</si>
  <si>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</si>
  <si>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</si>
  <si>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</si>
  <si>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</si>
  <si>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</si>
  <si>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</si>
  <si>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</si>
  <si>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</si>
  <si>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</si>
  <si>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</si>
  <si>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</si>
  <si>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</si>
  <si>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</si>
  <si>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</si>
  <si>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</si>
  <si>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</si>
  <si>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</si>
  <si>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</si>
  <si>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</si>
  <si>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</si>
  <si>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</si>
  <si>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</si>
  <si>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</si>
  <si>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</si>
  <si>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</si>
  <si>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</si>
  <si>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</si>
  <si>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</si>
  <si>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</si>
  <si>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</si>
  <si>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</si>
  <si>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</si>
  <si>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</si>
  <si>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</si>
  <si>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</si>
  <si>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</si>
  <si>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</si>
  <si>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</si>
  <si>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</si>
  <si>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</si>
  <si>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</si>
  <si>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</si>
  <si>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</si>
  <si>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</si>
  <si>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</si>
  <si>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</si>
  <si>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</si>
  <si>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</si>
  <si>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</si>
  <si>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</si>
  <si>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</si>
  <si>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</si>
  <si>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</si>
  <si>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</si>
  <si>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</si>
  <si>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</si>
  <si>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</si>
  <si>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</si>
  <si>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</si>
  <si>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</si>
  <si>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</si>
  <si>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</si>
  <si>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</si>
  <si>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</si>
  <si>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</si>
  <si>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</si>
  <si>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</si>
  <si>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</si>
  <si>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</si>
  <si>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</si>
  <si>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</si>
  <si>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</si>
  <si>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</si>
  <si>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</si>
  <si>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</si>
  <si>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</si>
  <si>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</si>
  <si>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</si>
  <si>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</si>
  <si>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</si>
  <si>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</si>
  <si>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</si>
  <si>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</si>
  <si>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</si>
  <si>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</si>
  <si>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</si>
  <si>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</si>
  <si>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</si>
  <si>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</si>
  <si>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</si>
  <si>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</si>
  <si>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</si>
  <si>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</si>
  <si>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</si>
  <si>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</si>
  <si>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</si>
  <si>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</si>
  <si>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</si>
  <si>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</si>
  <si>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</si>
  <si>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</si>
  <si>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</si>
  <si>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</si>
  <si>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</si>
  <si>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</si>
  <si>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</si>
  <si>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</si>
  <si>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</si>
  <si>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</si>
  <si>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</si>
  <si>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</si>
  <si>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</si>
  <si>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</si>
  <si>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</si>
  <si>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</si>
  <si>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</si>
  <si>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</si>
  <si>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</si>
  <si>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</si>
  <si>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</si>
  <si>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</si>
  <si>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</si>
  <si>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</si>
  <si>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</si>
  <si>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</si>
  <si>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</si>
  <si>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</si>
  <si>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</si>
  <si>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</si>
  <si>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</si>
  <si>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</si>
  <si>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</si>
  <si>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</si>
  <si>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</si>
  <si>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</si>
  <si>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</si>
  <si>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</si>
  <si>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</si>
  <si>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</si>
  <si>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</si>
  <si>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</si>
  <si>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</si>
  <si>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</si>
  <si>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</si>
  <si>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</si>
  <si>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</si>
  <si>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</si>
  <si>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</si>
  <si>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</si>
  <si>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</si>
  <si>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</si>
  <si>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</si>
  <si>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</si>
  <si>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</si>
  <si>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</si>
  <si>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</si>
  <si>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</si>
  <si>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</si>
  <si>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</si>
  <si>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</si>
  <si>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</si>
  <si>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</si>
  <si>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</si>
  <si>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</si>
  <si>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</si>
  <si>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</si>
  <si>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</si>
  <si>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</si>
  <si>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</si>
  <si>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</si>
  <si>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</si>
  <si>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</si>
  <si>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</si>
  <si>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</si>
  <si>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</si>
  <si>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</si>
  <si>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</si>
  <si>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</si>
  <si>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</si>
  <si>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</si>
  <si>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</si>
  <si>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</si>
  <si>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</si>
  <si>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</si>
  <si>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</si>
  <si>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</si>
  <si>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</si>
  <si>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</si>
  <si>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</si>
  <si>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</si>
  <si>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</si>
  <si>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</si>
  <si>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</si>
  <si>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</si>
  <si>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</si>
  <si>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</si>
  <si>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</si>
  <si>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</si>
  <si>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</si>
  <si>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</si>
  <si>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</si>
  <si>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</si>
  <si>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</si>
  <si>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</si>
  <si>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</si>
  <si>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</si>
  <si>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</si>
  <si>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</si>
  <si>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</si>
  <si>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</si>
  <si>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</si>
  <si>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</si>
  <si>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</si>
  <si>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</si>
  <si>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</si>
  <si>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</si>
  <si>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</si>
  <si>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</si>
  <si>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</si>
  <si>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</si>
  <si>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</si>
  <si>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</si>
  <si>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</si>
  <si>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</si>
  <si>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</si>
  <si>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</si>
  <si>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</si>
  <si>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</si>
  <si>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</si>
  <si>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</si>
  <si>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</si>
  <si>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</si>
  <si>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</si>
  <si>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</si>
  <si>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</si>
  <si>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</si>
  <si>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</si>
  <si>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</si>
  <si>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</si>
  <si>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</si>
  <si>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</si>
  <si>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</si>
  <si>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</si>
  <si>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</si>
  <si>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</si>
  <si>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</si>
  <si>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</si>
  <si>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</si>
  <si>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</si>
  <si>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</si>
  <si>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</si>
  <si>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</si>
  <si>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</si>
  <si>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</si>
  <si>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</si>
  <si>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</si>
  <si>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</si>
  <si>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</si>
  <si>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</si>
  <si>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</si>
  <si>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</si>
  <si>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</si>
  <si>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</si>
  <si>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</si>
  <si>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</si>
  <si>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</si>
  <si>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</si>
  <si>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</si>
  <si>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</si>
  <si>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</si>
  <si>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</si>
  <si>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</si>
  <si>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</si>
  <si>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</si>
  <si>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</si>
  <si>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</si>
  <si>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</si>
  <si>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</si>
  <si>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</si>
  <si>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</si>
  <si>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</si>
  <si>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</si>
  <si>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</si>
  <si>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</si>
  <si>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</si>
  <si>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</si>
  <si>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</si>
  <si>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</si>
  <si>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</si>
  <si>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</si>
  <si>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</si>
  <si>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</si>
  <si>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</si>
  <si>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</si>
  <si>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</si>
  <si>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</si>
  <si>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</si>
  <si>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</si>
  <si>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</si>
  <si>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</si>
  <si>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</si>
  <si>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</si>
  <si>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</si>
  <si>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</si>
  <si>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</si>
  <si>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</si>
  <si>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</si>
  <si>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</si>
  <si>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</si>
  <si>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</si>
  <si>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</si>
  <si>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</si>
  <si>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</si>
  <si>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</si>
  <si>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</si>
  <si>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</si>
  <si>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</si>
  <si>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</si>
  <si>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</si>
  <si>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</si>
  <si>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</si>
  <si>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</si>
  <si>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</si>
  <si>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</si>
  <si>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</si>
  <si>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</si>
  <si>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</si>
  <si>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</si>
  <si>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</si>
  <si>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</si>
  <si>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</si>
  <si>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</si>
  <si>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</si>
  <si>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</si>
  <si>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</si>
  <si>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</si>
  <si>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</si>
  <si>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</si>
  <si>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</si>
  <si>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</si>
  <si>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</si>
  <si>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</si>
  <si>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</si>
  <si>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</si>
  <si>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</si>
  <si>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</si>
  <si>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</si>
  <si>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</si>
  <si>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</si>
  <si>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</si>
  <si>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</si>
  <si>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</si>
  <si>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</si>
  <si>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</si>
  <si>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</si>
  <si>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</si>
  <si>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</si>
  <si>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</si>
  <si>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</si>
  <si>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</si>
  <si>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</si>
  <si>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</si>
  <si>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</si>
  <si>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</si>
  <si>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</si>
  <si>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</si>
  <si>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</si>
  <si>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</si>
  <si>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</si>
  <si>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</si>
  <si>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</si>
  <si>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</si>
  <si>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</si>
  <si>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</si>
  <si>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</si>
  <si>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</si>
  <si>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</si>
  <si>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</si>
  <si>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</si>
  <si>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</si>
  <si>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</si>
  <si>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</si>
  <si>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</si>
  <si>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</si>
  <si>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</si>
  <si>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</si>
  <si>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</si>
  <si>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</si>
  <si>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</si>
  <si>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</si>
  <si>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</si>
  <si>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</si>
  <si>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</si>
  <si>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</si>
  <si>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</si>
  <si>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</si>
  <si>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</si>
  <si>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</si>
  <si>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</si>
  <si>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</si>
  <si>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</si>
  <si>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</si>
  <si>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</si>
  <si>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</si>
  <si>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</si>
  <si>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</si>
  <si>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</si>
  <si>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</si>
  <si>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</si>
  <si>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</si>
  <si>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</si>
  <si>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</si>
  <si>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</si>
  <si>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</si>
  <si>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</si>
  <si>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</si>
  <si>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</si>
  <si>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</si>
  <si>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</si>
  <si>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</si>
  <si>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</si>
  <si>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</si>
  <si>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</si>
  <si>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</si>
  <si>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</si>
  <si>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</si>
  <si>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</si>
  <si>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</si>
  <si>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</si>
  <si>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</si>
  <si>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</si>
  <si>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</si>
  <si>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</si>
  <si>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</si>
  <si>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</si>
  <si>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</si>
  <si>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</si>
  <si>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</si>
  <si>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</si>
  <si>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</si>
  <si>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</si>
  <si>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</si>
  <si>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</si>
  <si>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</si>
  <si>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</si>
  <si>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</si>
  <si>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</si>
  <si>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</si>
  <si>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</si>
  <si>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</si>
  <si>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</si>
  <si>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</si>
  <si>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</si>
  <si>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</si>
  <si>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</si>
  <si>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</si>
  <si>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</si>
  <si>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</si>
  <si>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</si>
  <si>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</si>
  <si>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</si>
  <si>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</si>
  <si>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</si>
  <si>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</si>
  <si>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</si>
  <si>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</si>
  <si>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</si>
  <si>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</si>
  <si>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</si>
  <si>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</si>
  <si>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</si>
  <si>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</si>
  <si>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</si>
  <si>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</si>
  <si>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</si>
  <si>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</si>
  <si>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</si>
  <si>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</si>
  <si>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</si>
  <si>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</si>
  <si>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</si>
  <si>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</si>
  <si>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</si>
  <si>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</si>
  <si>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</si>
  <si>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</si>
  <si>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</si>
  <si>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</si>
  <si>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</si>
  <si>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</si>
  <si>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</si>
  <si>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</si>
  <si>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</si>
  <si>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</si>
  <si>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</si>
  <si>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</si>
  <si>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</si>
  <si>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</si>
  <si>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</si>
  <si>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</si>
  <si>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</si>
  <si>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</si>
  <si>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</si>
  <si>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</si>
  <si>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</si>
  <si>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</si>
  <si>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</si>
  <si>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</si>
  <si>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</si>
  <si>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</si>
  <si>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</si>
  <si>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</si>
  <si>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</si>
  <si>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</si>
  <si>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</si>
  <si>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</si>
  <si>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</si>
  <si>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</si>
  <si>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</si>
  <si>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</si>
  <si>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</si>
  <si>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</si>
  <si>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</si>
  <si>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</si>
  <si>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</si>
  <si>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</si>
  <si>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</si>
  <si>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</si>
  <si>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</si>
  <si>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</si>
  <si>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</si>
  <si>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</si>
  <si>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</si>
  <si>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</si>
  <si>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</si>
  <si>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</si>
  <si>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</si>
  <si>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</si>
  <si>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</si>
  <si>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</si>
  <si>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</si>
  <si>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</si>
  <si>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</si>
  <si>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</si>
  <si>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</si>
  <si>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</si>
  <si>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</si>
  <si>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</si>
  <si>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</si>
  <si>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</si>
  <si>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</si>
  <si>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</si>
  <si>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</si>
  <si>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</si>
  <si>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</si>
  <si>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</si>
  <si>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</si>
  <si>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</si>
  <si>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</si>
  <si>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</si>
  <si>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</si>
  <si>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</si>
  <si>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</si>
  <si>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</si>
  <si>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</si>
  <si>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</si>
  <si>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</si>
  <si>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</si>
  <si>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</si>
  <si>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</si>
  <si>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</si>
  <si>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</si>
  <si>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</si>
  <si>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</si>
  <si>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</si>
  <si>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</si>
  <si>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</si>
  <si>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</si>
  <si>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</si>
  <si>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</si>
  <si>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</si>
  <si>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</si>
  <si>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</si>
  <si>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</si>
  <si>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</si>
  <si>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</si>
  <si>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</si>
  <si>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</si>
  <si>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</si>
  <si>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</si>
  <si>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</si>
  <si>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</si>
  <si>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</si>
  <si>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</si>
  <si>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</si>
  <si>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</si>
  <si>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</si>
  <si>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</si>
  <si>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</si>
  <si>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</si>
  <si>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</si>
  <si>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</si>
  <si>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</si>
  <si>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</si>
  <si>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</si>
  <si>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</si>
  <si>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</si>
  <si>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</si>
  <si>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</si>
  <si>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</si>
  <si>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</si>
  <si>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</si>
  <si>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</si>
  <si>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</si>
  <si>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</si>
  <si>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</si>
  <si>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</si>
  <si>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</si>
  <si>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</si>
  <si>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</si>
  <si>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</si>
  <si>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</si>
  <si>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</si>
  <si>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</si>
  <si>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</si>
  <si>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</si>
  <si>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</si>
  <si>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</si>
  <si>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</si>
  <si>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</si>
  <si>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</si>
  <si>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</si>
  <si>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</si>
  <si>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</si>
  <si>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</si>
  <si>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</si>
  <si>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</si>
  <si>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</si>
  <si>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</si>
  <si>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</si>
  <si>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</si>
  <si>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</si>
  <si>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</si>
  <si>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</si>
  <si>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</si>
  <si>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</si>
  <si>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</si>
  <si>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</si>
  <si>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</si>
  <si>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</si>
  <si>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</si>
  <si>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</si>
  <si>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</si>
  <si>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</si>
  <si>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</si>
  <si>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</si>
  <si>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</si>
  <si>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</si>
  <si>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</si>
  <si>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</si>
  <si>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</si>
  <si>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</si>
  <si>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</si>
  <si>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</si>
  <si>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</si>
  <si>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</si>
  <si>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</si>
  <si>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</si>
  <si>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</si>
  <si>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</si>
  <si>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</si>
  <si>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</si>
  <si>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</si>
  <si>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</si>
  <si>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</si>
  <si>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</si>
  <si>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</si>
  <si>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</si>
  <si>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</si>
  <si>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</si>
  <si>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</si>
  <si>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</si>
  <si>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</si>
  <si>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</si>
  <si>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</si>
  <si>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</si>
  <si>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</si>
  <si>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</si>
  <si>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</si>
  <si>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</si>
  <si>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</si>
  <si>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</si>
  <si>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</si>
  <si>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</si>
  <si>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</si>
  <si>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</si>
  <si>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</si>
  <si>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</si>
  <si>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</si>
  <si>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</si>
  <si>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</si>
  <si>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</si>
  <si>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</si>
  <si>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</si>
  <si>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</si>
  <si>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</si>
  <si>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</si>
  <si>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</si>
  <si>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</si>
  <si>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</si>
  <si>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</si>
  <si>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</si>
  <si>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</si>
  <si>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</si>
  <si>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</si>
  <si>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</si>
  <si>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</si>
  <si>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</si>
  <si>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</si>
  <si>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</si>
  <si>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</si>
  <si>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</si>
  <si>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</si>
  <si>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</si>
  <si>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</si>
  <si>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</si>
  <si>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</si>
  <si>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</si>
  <si>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</si>
  <si>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</si>
  <si>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</si>
  <si>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</si>
  <si>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</si>
  <si>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</si>
  <si>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</si>
  <si>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</si>
  <si>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</si>
  <si>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</si>
  <si>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</si>
  <si>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</si>
  <si>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</si>
  <si>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</si>
  <si>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</si>
  <si>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</si>
  <si>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</si>
  <si>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</si>
  <si>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</si>
  <si>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</si>
  <si>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</si>
  <si>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</si>
  <si>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</si>
  <si>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</si>
  <si>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</si>
  <si>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</si>
  <si>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</si>
  <si>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</si>
  <si>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</si>
  <si>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</si>
  <si>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</si>
  <si>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</si>
  <si>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</si>
  <si>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</si>
  <si>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</si>
  <si>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</si>
  <si>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</si>
  <si>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</si>
  <si>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</si>
  <si>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</si>
  <si>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</si>
  <si>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</si>
  <si>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</si>
  <si>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</si>
  <si>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</si>
  <si>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</si>
  <si>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</si>
  <si>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</si>
  <si>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</si>
  <si>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</si>
  <si>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</si>
  <si>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</si>
  <si>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</si>
  <si>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</si>
  <si>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</si>
  <si>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</si>
  <si>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</si>
  <si>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</si>
  <si>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</si>
  <si>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</si>
  <si>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</si>
  <si>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</si>
  <si>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</si>
  <si>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</si>
  <si>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</si>
  <si>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</si>
  <si>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</si>
  <si>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</si>
  <si>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</si>
  <si>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</si>
  <si>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</si>
  <si>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</si>
  <si>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</si>
  <si>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</si>
  <si>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</si>
  <si>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</si>
  <si>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</si>
  <si>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</si>
  <si>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</si>
  <si>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</si>
  <si>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</si>
  <si>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</si>
  <si>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</si>
  <si>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</si>
  <si>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</si>
  <si>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</si>
  <si>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</si>
  <si>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</si>
  <si>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</si>
  <si>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</si>
  <si>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</si>
  <si>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</si>
  <si>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</si>
  <si>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</si>
  <si>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</si>
  <si>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</si>
  <si>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</si>
  <si>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</si>
  <si>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</si>
  <si>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</si>
  <si>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</si>
  <si>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</si>
  <si>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</si>
  <si>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</si>
  <si>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</si>
  <si>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</si>
  <si>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</si>
  <si>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</si>
  <si>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</si>
  <si>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</si>
  <si>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</si>
  <si>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</si>
  <si>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</si>
  <si>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</si>
  <si>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</si>
  <si>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</si>
  <si>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</si>
  <si>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</si>
  <si>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</si>
  <si>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</si>
  <si>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</si>
  <si>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</si>
  <si>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</si>
  <si>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</si>
  <si>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</si>
  <si>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</si>
  <si>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</si>
  <si>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</si>
  <si>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</si>
  <si>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</si>
  <si>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</si>
  <si>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</si>
  <si>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</si>
  <si>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</si>
  <si>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</si>
  <si>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</si>
  <si>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</si>
  <si>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</si>
  <si>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</si>
  <si>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</si>
  <si>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</si>
  <si>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</si>
  <si>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</si>
  <si>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</si>
  <si>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</si>
  <si>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</si>
  <si>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</si>
  <si>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</si>
  <si>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</si>
  <si>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</si>
  <si>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</si>
  <si>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</si>
  <si>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</si>
  <si>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</si>
  <si>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</si>
  <si>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</si>
  <si>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</si>
  <si>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</si>
  <si>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</si>
  <si>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</si>
  <si>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</si>
  <si>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</si>
  <si>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</si>
  <si>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</si>
  <si>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</si>
  <si>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</si>
  <si>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</si>
  <si>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</si>
  <si>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</si>
  <si>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</si>
  <si>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</si>
  <si>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</si>
  <si>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</si>
  <si>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</si>
  <si>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</si>
  <si>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</si>
  <si>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</si>
  <si>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</si>
  <si>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</si>
  <si>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</si>
  <si>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</si>
  <si>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</si>
  <si>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</si>
  <si>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</si>
  <si>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</si>
  <si>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</si>
  <si>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</si>
  <si>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</si>
  <si>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</si>
  <si>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</si>
  <si>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</si>
  <si>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</si>
  <si>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</si>
  <si>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</si>
  <si>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</si>
  <si>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</si>
  <si>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</si>
  <si>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</si>
  <si>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</si>
  <si>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</si>
  <si>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</si>
  <si>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</si>
  <si>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</si>
  <si>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</si>
  <si>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</si>
  <si>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</si>
  <si>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</si>
  <si>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</si>
  <si>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</si>
  <si>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</si>
  <si>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</si>
  <si>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</si>
  <si>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</si>
  <si>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</si>
  <si>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</si>
  <si>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</si>
  <si>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</si>
  <si>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</si>
  <si>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</si>
  <si>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</si>
  <si>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</si>
  <si>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</si>
  <si>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</si>
  <si>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</si>
  <si>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</si>
  <si>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</si>
  <si>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</si>
  <si>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</si>
  <si>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</si>
  <si>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</si>
  <si>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</si>
  <si>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</si>
  <si>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</si>
  <si>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</si>
  <si>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</si>
  <si>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</si>
  <si>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</si>
  <si>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</si>
  <si>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</si>
  <si>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</si>
  <si>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</si>
  <si>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</si>
  <si>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</si>
  <si>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</si>
  <si>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</si>
  <si>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</si>
  <si>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</si>
  <si>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</si>
  <si>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</si>
  <si>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</si>
  <si>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</si>
  <si>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</si>
  <si>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</si>
  <si>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</si>
  <si>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</si>
  <si>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</si>
  <si>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</si>
  <si>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</si>
  <si>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</si>
  <si>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</si>
  <si>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</si>
  <si>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</si>
  <si>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</si>
  <si>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</si>
  <si>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</si>
  <si>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</si>
  <si>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</si>
  <si>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</si>
  <si>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</si>
  <si>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</si>
  <si>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</si>
  <si>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</si>
  <si>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</si>
  <si>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</si>
  <si>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</si>
  <si>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</si>
  <si>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</si>
  <si>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</si>
  <si>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</si>
  <si>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</si>
  <si>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</si>
  <si>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</si>
  <si>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</si>
  <si>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</si>
  <si>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</si>
  <si>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</si>
  <si>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</si>
  <si>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</si>
  <si>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</si>
  <si>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</si>
  <si>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</si>
  <si>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</si>
  <si>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</si>
  <si>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</si>
  <si>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</si>
  <si>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</si>
  <si>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</si>
  <si>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</si>
  <si>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</si>
  <si>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</si>
  <si>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</si>
  <si>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</si>
  <si>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</si>
  <si>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</si>
  <si>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</si>
  <si>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</si>
  <si>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</si>
  <si>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</si>
  <si>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</si>
  <si>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</si>
  <si>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</si>
  <si>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</si>
  <si>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</si>
  <si>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</si>
  <si>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</si>
  <si>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</si>
  <si>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</si>
  <si>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</si>
  <si>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</si>
  <si>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</si>
  <si>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</si>
  <si>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</si>
  <si>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</si>
  <si>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</si>
  <si>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</si>
  <si>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</si>
  <si>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</si>
  <si>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</si>
  <si>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</si>
  <si>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</si>
  <si>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</si>
  <si>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</si>
  <si>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</si>
  <si>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</si>
  <si>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</si>
  <si>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</si>
  <si>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</si>
  <si>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</si>
  <si>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</si>
  <si>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</si>
  <si>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</si>
  <si>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</si>
  <si>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</si>
  <si>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</si>
  <si>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</si>
  <si>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</si>
  <si>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</si>
  <si>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</si>
  <si>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</si>
  <si>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</si>
  <si>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</si>
  <si>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</si>
  <si>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</si>
  <si>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</si>
  <si>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</si>
  <si>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</si>
  <si>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</si>
  <si>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</si>
  <si>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</si>
  <si>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</si>
  <si>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</si>
  <si>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</si>
  <si>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</si>
  <si>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</si>
  <si>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</si>
  <si>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</si>
  <si>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</si>
  <si>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</si>
  <si>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</si>
  <si>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</si>
  <si>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</si>
  <si>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</si>
  <si>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</si>
  <si>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</si>
  <si>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</si>
  <si>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</si>
  <si>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</si>
  <si>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</si>
  <si>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</si>
  <si>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</si>
  <si>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</si>
  <si>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</si>
  <si>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</si>
  <si>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</si>
  <si>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</si>
  <si>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</si>
  <si>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</si>
  <si>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</si>
  <si>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</si>
  <si>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</si>
  <si>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</si>
  <si>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</si>
  <si>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</si>
  <si>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</si>
  <si>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</si>
  <si>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</si>
  <si>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</si>
  <si>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</si>
  <si>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</si>
  <si>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</si>
  <si>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</si>
  <si>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</si>
  <si>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</si>
  <si>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</si>
  <si>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</si>
  <si>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</si>
  <si>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</si>
  <si>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</si>
  <si>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</si>
  <si>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</si>
  <si>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</si>
  <si>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</si>
  <si>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</si>
  <si>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</si>
  <si>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</si>
  <si>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</si>
  <si>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</si>
  <si>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</si>
  <si>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</si>
  <si>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</si>
  <si>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</si>
  <si>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</si>
  <si>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</si>
  <si>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</si>
  <si>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</si>
  <si>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</si>
  <si>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</si>
  <si>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</si>
  <si>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</si>
  <si>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</si>
  <si>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</si>
  <si>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</si>
  <si>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</si>
  <si>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</si>
  <si>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</si>
  <si>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</si>
  <si>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</si>
  <si>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</si>
  <si>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</si>
  <si>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</si>
  <si>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</si>
  <si>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</si>
  <si>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</si>
  <si>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</si>
  <si>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</si>
  <si>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</si>
  <si>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</si>
  <si>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</si>
  <si>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</si>
  <si>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</si>
  <si>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</si>
  <si>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</si>
  <si>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</si>
  <si>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</si>
  <si>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</si>
  <si>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</si>
  <si>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</si>
  <si>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</si>
  <si>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</si>
  <si>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</si>
  <si>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</si>
  <si>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</si>
  <si>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</si>
  <si>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</si>
  <si>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</si>
  <si>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</si>
  <si>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</si>
  <si>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</si>
  <si>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</si>
  <si>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</si>
  <si>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</si>
  <si>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</si>
  <si>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</si>
  <si>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</si>
  <si>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</si>
  <si>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</si>
  <si>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</si>
  <si>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</si>
  <si>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</si>
  <si>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</si>
  <si>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</si>
  <si>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</si>
  <si>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</si>
  <si>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</si>
  <si>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</si>
  <si>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</si>
  <si>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</si>
  <si>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</si>
  <si>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</si>
  <si>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</si>
  <si>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</si>
  <si>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</si>
  <si>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</si>
  <si>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</si>
  <si>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</si>
  <si>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</si>
  <si>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</si>
  <si>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</si>
  <si>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</si>
  <si>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</si>
  <si>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</si>
  <si>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</si>
  <si>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</si>
  <si>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</si>
  <si>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</si>
  <si>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</si>
  <si>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</si>
  <si>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</si>
  <si>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</si>
  <si>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</si>
  <si>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</si>
  <si>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</si>
  <si>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</si>
  <si>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</si>
  <si>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</si>
  <si>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</si>
  <si>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</si>
  <si>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</si>
  <si>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</si>
  <si>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</si>
  <si>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</si>
  <si>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</si>
  <si>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</si>
  <si>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</si>
  <si>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</si>
  <si>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</si>
  <si>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</si>
  <si>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</si>
  <si>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</si>
  <si>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</si>
  <si>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</si>
  <si>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</si>
  <si>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</si>
  <si>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</si>
  <si>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</si>
  <si>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</si>
  <si>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</si>
  <si>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</si>
  <si>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</si>
  <si>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</si>
  <si>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</si>
  <si>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</si>
  <si>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</si>
  <si>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</si>
  <si>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</si>
  <si>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</si>
  <si>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</si>
  <si>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</si>
  <si>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</si>
  <si>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</si>
  <si>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</si>
  <si>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</si>
  <si>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</si>
  <si>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</si>
  <si>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</si>
  <si>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</si>
  <si>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</si>
  <si>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</si>
  <si>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</si>
  <si>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</si>
  <si>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</si>
  <si>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</si>
  <si>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</si>
  <si>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</si>
  <si>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</si>
  <si>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</si>
  <si>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</si>
  <si>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</si>
  <si>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</si>
  <si>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</si>
  <si>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</si>
  <si>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</si>
  <si>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</si>
  <si>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</si>
  <si>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</si>
  <si>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</si>
  <si>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</si>
  <si>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</si>
  <si>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</si>
  <si>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</si>
  <si>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</si>
  <si>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</si>
  <si>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</si>
  <si>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</si>
  <si>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</si>
  <si>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</si>
  <si>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</si>
  <si>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</si>
  <si>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</si>
  <si>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</si>
  <si>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</si>
  <si>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</si>
  <si>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</si>
  <si>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</si>
  <si>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</si>
  <si>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</si>
  <si>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</si>
  <si>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</si>
  <si>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</si>
  <si>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</si>
  <si>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</si>
  <si>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</si>
  <si>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</si>
  <si>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</si>
  <si>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</si>
  <si>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</si>
  <si>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</si>
  <si>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</si>
  <si>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</si>
  <si>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</si>
  <si>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</si>
  <si>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</si>
  <si>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</si>
  <si>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</si>
  <si>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</si>
  <si>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</si>
  <si>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</si>
  <si>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</si>
  <si>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</si>
  <si>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</si>
  <si>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</si>
  <si>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</si>
  <si>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</si>
  <si>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</si>
  <si>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</si>
  <si>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</si>
  <si>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</si>
  <si>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</si>
  <si>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</si>
  <si>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</si>
  <si>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</si>
  <si>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</si>
  <si>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</si>
  <si>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</si>
  <si>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</si>
  <si>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</si>
  <si>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</si>
  <si>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</si>
  <si>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</si>
  <si>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</si>
  <si>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</si>
  <si>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</si>
  <si>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</si>
  <si>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</si>
  <si>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</si>
  <si>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</si>
  <si>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</si>
  <si>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</si>
  <si>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</si>
  <si>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</si>
  <si>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</si>
  <si>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</si>
  <si>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</si>
  <si>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</si>
  <si>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</si>
  <si>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</si>
  <si>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</si>
  <si>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</si>
  <si>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</si>
  <si>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</si>
  <si>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</si>
  <si>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</si>
  <si>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</si>
  <si>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</si>
  <si>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</si>
  <si>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</si>
  <si>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</si>
  <si>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</si>
  <si>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</si>
  <si>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</si>
  <si>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</si>
  <si>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</si>
  <si>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</si>
  <si>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</si>
  <si>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</si>
  <si>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</si>
  <si>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</si>
  <si>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</si>
  <si>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</si>
  <si>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</si>
  <si>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</si>
  <si>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</si>
  <si>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</si>
  <si>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</si>
  <si>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</si>
  <si>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</si>
  <si>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</si>
  <si>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</si>
  <si>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</si>
  <si>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</si>
  <si>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</si>
  <si>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</si>
  <si>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</si>
  <si>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</si>
  <si>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</si>
  <si>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</si>
  <si>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</si>
  <si>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</si>
  <si>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</si>
  <si>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</si>
  <si>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</si>
  <si>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</si>
  <si>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</si>
  <si>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</si>
  <si>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</si>
  <si>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</si>
  <si>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</si>
  <si>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</si>
  <si>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</si>
  <si>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</si>
  <si>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</si>
  <si>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</si>
  <si>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</si>
  <si>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</si>
  <si>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</si>
  <si>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</si>
  <si>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</si>
  <si>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</si>
  <si>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</si>
  <si>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</si>
  <si>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</si>
  <si>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</si>
  <si>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</si>
  <si>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</si>
  <si>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</si>
  <si>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</si>
  <si>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</si>
  <si>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</si>
  <si>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</si>
  <si>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</si>
  <si>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</si>
  <si>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</si>
  <si>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</si>
  <si>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</si>
  <si>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</si>
  <si>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</si>
  <si>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</si>
  <si>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</si>
  <si>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</si>
  <si>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</si>
  <si>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</si>
  <si>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</si>
  <si>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</si>
  <si>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</si>
  <si>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</si>
  <si>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</si>
  <si>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</si>
  <si>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</si>
  <si>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</si>
  <si>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</si>
  <si>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</si>
  <si>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</si>
  <si>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</si>
  <si>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</si>
  <si>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</si>
  <si>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</si>
  <si>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</si>
  <si>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</si>
  <si>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</si>
  <si>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</si>
  <si>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</si>
  <si>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</si>
  <si>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</si>
  <si>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</si>
  <si>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</si>
  <si>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</si>
  <si>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</si>
  <si>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</si>
  <si>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</si>
  <si>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</si>
  <si>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</si>
  <si>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</si>
  <si>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</si>
  <si>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</si>
  <si>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</si>
  <si>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</si>
  <si>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</si>
  <si>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</si>
  <si>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</si>
  <si>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</si>
  <si>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</si>
  <si>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</si>
  <si>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</si>
  <si>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</si>
  <si>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</si>
  <si>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</si>
  <si>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</si>
  <si>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</si>
  <si>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</si>
  <si>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</si>
  <si>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</si>
  <si>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</si>
  <si>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</si>
  <si>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</si>
  <si>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</si>
  <si>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</si>
  <si>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</si>
  <si>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</si>
  <si>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</si>
  <si>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</si>
  <si>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</si>
  <si>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</si>
  <si>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</si>
  <si>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</si>
  <si>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</si>
  <si>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</si>
  <si>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</si>
  <si>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</si>
  <si>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</si>
  <si>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</si>
  <si>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</si>
  <si>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</si>
  <si>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</si>
  <si>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</si>
  <si>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</si>
  <si>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</si>
  <si>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</si>
  <si>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</si>
  <si>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</si>
  <si>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</si>
  <si>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</si>
  <si>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</si>
  <si>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</si>
  <si>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</si>
  <si>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</si>
  <si>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</si>
  <si>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</si>
  <si>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</si>
  <si>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</si>
  <si>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</si>
  <si>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</si>
  <si>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</si>
  <si>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</si>
  <si>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</si>
  <si>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</si>
  <si>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</si>
  <si>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</si>
  <si>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</si>
  <si>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</si>
  <si>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</si>
  <si>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</si>
  <si>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</si>
  <si>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</si>
  <si>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</si>
  <si>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</si>
  <si>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</si>
  <si>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</si>
  <si>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</si>
  <si>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</si>
  <si>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</si>
  <si>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</si>
  <si>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</si>
  <si>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</si>
  <si>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</si>
  <si>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</si>
  <si>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</si>
  <si>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</si>
  <si>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</si>
  <si>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</si>
  <si>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</si>
  <si>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</si>
  <si>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</si>
  <si>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</si>
  <si>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</si>
  <si>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</si>
  <si>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</si>
  <si>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</si>
  <si>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</si>
  <si>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</si>
  <si>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</si>
  <si>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</si>
  <si>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</si>
  <si>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</si>
  <si>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</si>
  <si>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</si>
  <si>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</si>
  <si>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</si>
  <si>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</si>
  <si>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</si>
  <si>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</si>
  <si>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</si>
  <si>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</si>
  <si>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</si>
  <si>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</si>
  <si>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</si>
  <si>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</si>
  <si>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</si>
  <si>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</si>
  <si>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</si>
  <si>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</si>
  <si>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</si>
  <si>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</si>
  <si>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</si>
  <si>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</si>
  <si>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</si>
  <si>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</si>
  <si>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</si>
  <si>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</si>
  <si>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</si>
  <si>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</si>
  <si>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</si>
  <si>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</si>
  <si>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</si>
  <si>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</si>
  <si>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</si>
  <si>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</si>
  <si>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</si>
  <si>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</si>
  <si>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</si>
  <si>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</si>
  <si>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</si>
  <si>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</si>
  <si>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</si>
  <si>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</si>
  <si>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</si>
  <si>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</si>
  <si>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</si>
  <si>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</si>
  <si>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</si>
  <si>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</si>
  <si>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</si>
  <si>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</si>
  <si>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</si>
  <si>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</si>
  <si>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</si>
  <si>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</si>
  <si>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</si>
  <si>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</si>
  <si>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</si>
  <si>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</si>
  <si>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</si>
  <si>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</si>
  <si>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</si>
  <si>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</si>
  <si>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</si>
  <si>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</si>
  <si>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</si>
  <si>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</si>
  <si>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</si>
  <si>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</si>
  <si>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</si>
  <si>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</si>
  <si>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</si>
  <si>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</si>
  <si>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</si>
  <si>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</si>
  <si>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</si>
  <si>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</si>
  <si>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</si>
  <si>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</si>
  <si>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</si>
  <si>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</si>
  <si>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</si>
  <si>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</si>
  <si>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</si>
  <si>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</si>
  <si>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</si>
  <si>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</si>
  <si>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</si>
  <si>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</si>
  <si>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</si>
  <si>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</si>
  <si>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</si>
  <si>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</si>
  <si>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</si>
  <si>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</si>
  <si>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</si>
  <si>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</si>
  <si>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</si>
  <si>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</si>
  <si>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</si>
  <si>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</si>
  <si>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</si>
  <si>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</si>
  <si>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</si>
  <si>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</si>
  <si>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</si>
  <si>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</si>
  <si>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</si>
  <si>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</si>
  <si>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</si>
  <si>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</si>
  <si>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</si>
  <si>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</si>
  <si>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</si>
  <si>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</si>
  <si>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</si>
  <si>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</si>
  <si>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</si>
  <si>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</si>
  <si>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</si>
  <si>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</si>
  <si>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</si>
  <si>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</si>
  <si>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</si>
  <si>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</si>
  <si>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</si>
  <si>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</si>
  <si>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</si>
  <si>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</si>
  <si>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</si>
  <si>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</si>
  <si>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</si>
  <si>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</si>
  <si>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</si>
  <si>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</si>
  <si>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</si>
  <si>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</si>
  <si>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</si>
  <si>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</si>
  <si>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</si>
  <si>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</si>
  <si>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</si>
  <si>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</si>
  <si>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</si>
  <si>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</si>
  <si>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</si>
  <si>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</si>
  <si>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</si>
  <si>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</si>
  <si>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</si>
  <si>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</si>
  <si>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</si>
  <si>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</si>
  <si>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</si>
  <si>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</si>
  <si>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</si>
  <si>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</si>
  <si>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</si>
  <si>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</si>
  <si>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</si>
  <si>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</si>
  <si>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</si>
  <si>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</si>
  <si>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</si>
  <si>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</si>
  <si>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</si>
  <si>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</si>
  <si>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</si>
  <si>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</si>
  <si>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</si>
  <si>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</si>
  <si>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</si>
  <si>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</si>
  <si>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</si>
  <si>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</si>
  <si>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</si>
  <si>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</si>
  <si>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</si>
  <si>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</si>
  <si>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</si>
  <si>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</si>
  <si>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</si>
  <si>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</si>
  <si>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</si>
  <si>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</si>
  <si>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</si>
  <si>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</si>
  <si>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</si>
  <si>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</si>
  <si>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</si>
  <si>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</si>
  <si>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</si>
  <si>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</si>
  <si>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</si>
  <si>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</si>
  <si>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</si>
  <si>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</si>
  <si>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</si>
  <si>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</si>
  <si>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</si>
  <si>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</si>
  <si>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</si>
  <si>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</si>
  <si>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</si>
  <si>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</si>
  <si>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</si>
  <si>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</si>
  <si>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</si>
  <si>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</si>
  <si>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</si>
  <si>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</si>
  <si>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</si>
  <si>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</si>
  <si>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</si>
  <si>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</si>
  <si>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</si>
  <si>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</si>
  <si>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</si>
  <si>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</si>
  <si>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</si>
  <si>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</si>
  <si>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</si>
  <si>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</si>
  <si>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</si>
  <si>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</si>
  <si>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</si>
  <si>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</si>
  <si>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</si>
  <si>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</si>
  <si>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</si>
  <si>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</si>
  <si>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</si>
  <si>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</si>
  <si>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</si>
  <si>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</si>
  <si>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</si>
  <si>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</si>
  <si>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</si>
  <si>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</si>
  <si>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</si>
  <si>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</si>
  <si>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</si>
  <si>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</si>
  <si>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</si>
  <si>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</si>
  <si>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</si>
  <si>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</si>
  <si>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</si>
  <si>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</si>
  <si>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</si>
  <si>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</si>
  <si>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</si>
  <si>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</si>
  <si>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</si>
  <si>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</si>
  <si>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</si>
  <si>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</si>
  <si>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</si>
  <si>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</si>
  <si>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</si>
  <si>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</si>
  <si>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</si>
  <si>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</si>
  <si>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</si>
  <si>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</si>
  <si>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</si>
  <si>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</si>
  <si>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</si>
  <si>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</si>
  <si>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</si>
  <si>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</si>
  <si>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</si>
  <si>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</si>
  <si>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</si>
  <si>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</si>
  <si>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</si>
  <si>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</si>
  <si>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</si>
  <si>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</si>
  <si>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</si>
  <si>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</si>
  <si>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</si>
  <si>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</si>
  <si>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</si>
  <si>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</si>
  <si>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</si>
  <si>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</si>
  <si>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</si>
  <si>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</si>
  <si>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</si>
  <si>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</si>
  <si>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</si>
  <si>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</si>
  <si>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</si>
  <si>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</si>
  <si>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</si>
  <si>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</si>
  <si>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</si>
  <si>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</si>
  <si>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</si>
  <si>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</si>
  <si>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</si>
  <si>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</si>
  <si>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</si>
  <si>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</si>
  <si>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</si>
  <si>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</si>
  <si>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</si>
  <si>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</si>
  <si>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</si>
  <si>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</si>
  <si>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</si>
  <si>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</si>
  <si>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</si>
  <si>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</si>
  <si>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</si>
  <si>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</si>
  <si>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</si>
  <si>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</si>
  <si>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</si>
  <si>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</si>
  <si>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</si>
  <si>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</si>
  <si>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</si>
  <si>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</si>
  <si>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</si>
  <si>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</si>
  <si>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</si>
  <si>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</si>
  <si>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</si>
  <si>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</si>
  <si>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</si>
  <si>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</si>
  <si>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</si>
  <si>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</si>
  <si>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</si>
  <si>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</si>
  <si>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</si>
  <si>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</si>
  <si>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</si>
  <si>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</si>
  <si>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</si>
  <si>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</si>
  <si>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</si>
  <si>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</si>
  <si>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</si>
  <si>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</si>
  <si>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</si>
  <si>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</si>
  <si>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</si>
  <si>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</si>
  <si>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</si>
  <si>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</si>
  <si>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</si>
  <si>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</si>
  <si>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</si>
  <si>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</si>
  <si>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</si>
  <si>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</si>
  <si>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</si>
  <si>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</si>
  <si>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</si>
  <si>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</si>
  <si>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</si>
  <si>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</si>
  <si>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</si>
  <si>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</si>
  <si>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</si>
  <si>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</si>
  <si>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</si>
  <si>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</si>
  <si>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</si>
  <si>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</si>
  <si>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</si>
  <si>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</si>
  <si>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</si>
  <si>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</si>
  <si>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</si>
  <si>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</si>
  <si>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</si>
  <si>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</si>
  <si>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</si>
  <si>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</si>
  <si>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</si>
  <si>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</si>
  <si>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</si>
  <si>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</si>
  <si>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</si>
  <si>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</si>
  <si>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</si>
  <si>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</si>
  <si>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</si>
  <si>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</si>
  <si>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</si>
  <si>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</si>
  <si>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</si>
  <si>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</si>
  <si>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</si>
  <si>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</si>
  <si>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</si>
  <si>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</si>
  <si>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</si>
  <si>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</si>
  <si>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</si>
  <si>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</si>
  <si>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</si>
  <si>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</si>
  <si>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</si>
  <si>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</si>
  <si>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</si>
  <si>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</si>
  <si>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</si>
  <si>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</si>
  <si>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</si>
  <si>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</si>
  <si>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</si>
  <si>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</si>
  <si>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</si>
  <si>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</si>
  <si>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</si>
  <si>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</si>
  <si>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</si>
  <si>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</si>
  <si>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</si>
  <si>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</si>
  <si>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</si>
  <si>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</si>
  <si>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</si>
  <si>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</si>
  <si>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</si>
  <si>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</si>
  <si>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</si>
  <si>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</si>
  <si>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</si>
  <si>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</si>
  <si>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</si>
  <si>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</si>
  <si>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</si>
  <si>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</si>
  <si>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</si>
  <si>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</si>
  <si>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</si>
  <si>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</si>
  <si>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</si>
  <si>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</si>
  <si>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</si>
  <si>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</si>
  <si>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</si>
  <si>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</si>
  <si>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</si>
  <si>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</si>
  <si>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</si>
  <si>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</si>
  <si>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</si>
  <si>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</si>
  <si>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</si>
  <si>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</si>
  <si>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</si>
  <si>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</si>
  <si>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</si>
  <si>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</si>
  <si>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</si>
  <si>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</si>
  <si>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</si>
  <si>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</si>
  <si>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</si>
  <si>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</si>
  <si>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</si>
  <si>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</si>
  <si>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</si>
  <si>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</si>
  <si>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</si>
  <si>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</si>
  <si>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</si>
  <si>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</si>
  <si>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</si>
  <si>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</si>
  <si>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</si>
  <si>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</si>
  <si>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</si>
  <si>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</si>
  <si>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</si>
  <si>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</si>
  <si>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</si>
  <si>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</si>
  <si>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</si>
  <si>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</si>
  <si>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</si>
  <si>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</si>
  <si>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</si>
  <si>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</si>
  <si>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</si>
  <si>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</si>
  <si>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</si>
  <si>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</si>
  <si>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</si>
  <si>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</si>
  <si>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</si>
  <si>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</si>
  <si>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</si>
  <si>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</si>
  <si>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</si>
  <si>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</si>
  <si>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</si>
  <si>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</si>
  <si>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</si>
  <si>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</si>
  <si>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</si>
  <si>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</si>
  <si>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</si>
  <si>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</si>
  <si>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</si>
  <si>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</si>
  <si>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</si>
  <si>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</si>
  <si>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</si>
  <si>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</si>
  <si>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</si>
  <si>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</si>
  <si>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</si>
  <si>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</si>
  <si>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</si>
  <si>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</si>
  <si>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</si>
  <si>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</si>
  <si>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</si>
  <si>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</si>
  <si>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</si>
  <si>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</si>
  <si>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</si>
  <si>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</si>
  <si>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</si>
  <si>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</si>
  <si>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</si>
  <si>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</si>
  <si>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</si>
  <si>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</si>
  <si>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</si>
  <si>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</si>
  <si>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</si>
  <si>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</si>
  <si>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</si>
  <si>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</si>
  <si>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</si>
  <si>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</si>
  <si>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</si>
  <si>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</si>
  <si>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</si>
  <si>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</si>
  <si>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</si>
  <si>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</si>
  <si>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</si>
  <si>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</si>
  <si>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</si>
  <si>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</si>
  <si>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</si>
  <si>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</si>
  <si>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</si>
  <si>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</si>
  <si>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</si>
  <si>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</si>
  <si>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</si>
  <si>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</si>
  <si>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</si>
  <si>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</si>
  <si>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</si>
  <si>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</si>
  <si>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</si>
  <si>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</si>
  <si>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</si>
  <si>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</si>
  <si>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</si>
  <si>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</si>
  <si>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</si>
  <si>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</si>
  <si>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</si>
  <si>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</si>
  <si>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</si>
  <si>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</si>
  <si>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</si>
  <si>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</si>
  <si>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</si>
  <si>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</si>
  <si>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</si>
  <si>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</si>
  <si>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</si>
  <si>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</si>
  <si>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</si>
  <si>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</si>
  <si>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</si>
  <si>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</si>
  <si>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</si>
  <si>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</si>
  <si>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</si>
  <si>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</si>
  <si>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</si>
  <si>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</si>
  <si>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</si>
  <si>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</si>
  <si>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</si>
  <si>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</si>
  <si>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</si>
  <si>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</si>
  <si>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</si>
  <si>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</si>
  <si>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</si>
  <si>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</si>
  <si>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</si>
  <si>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</si>
  <si>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</si>
  <si>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</si>
  <si>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</si>
  <si>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</si>
  <si>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</si>
  <si>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</si>
  <si>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</si>
  <si>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</si>
  <si>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</si>
  <si>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</si>
  <si>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</si>
  <si>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</si>
  <si>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</si>
  <si>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</si>
  <si>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</si>
  <si>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</si>
  <si>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</si>
  <si>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</si>
  <si>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</si>
  <si>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</si>
  <si>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</si>
  <si>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</si>
  <si>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</si>
  <si>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</si>
  <si>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</si>
  <si>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</si>
  <si>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</si>
  <si>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</si>
  <si>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</si>
  <si>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</si>
  <si>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</si>
  <si>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</si>
  <si>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</si>
  <si>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</si>
  <si>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</si>
  <si>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</si>
  <si>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</si>
  <si>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</si>
  <si>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</si>
  <si>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</si>
  <si>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</si>
  <si>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</si>
  <si>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</si>
  <si>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</si>
  <si>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</si>
  <si>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</si>
  <si>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</si>
  <si>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</si>
  <si>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</si>
  <si>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</si>
  <si>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</si>
  <si>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</si>
  <si>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</si>
  <si>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</si>
  <si>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</si>
  <si>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</si>
  <si>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</si>
  <si>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</si>
  <si>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</si>
  <si>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</si>
  <si>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</si>
  <si>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</si>
  <si>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</si>
  <si>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</si>
  <si>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</si>
  <si>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</si>
  <si>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</si>
  <si>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</si>
  <si>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</si>
  <si>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</si>
  <si>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</si>
  <si>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</si>
  <si>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</si>
  <si>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</si>
  <si>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</si>
  <si>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</si>
  <si>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</si>
  <si>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</si>
  <si>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</si>
  <si>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</si>
  <si>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</si>
  <si>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</si>
  <si>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</si>
  <si>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</si>
  <si>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</si>
  <si>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</si>
  <si>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</si>
  <si>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</si>
  <si>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</si>
  <si>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</si>
  <si>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</si>
  <si>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</si>
  <si>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</si>
  <si>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</si>
  <si>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</si>
  <si>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</si>
  <si>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</si>
  <si>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</si>
  <si>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</si>
  <si>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</si>
  <si>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</si>
  <si>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</si>
  <si>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</si>
  <si>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</si>
  <si>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</si>
  <si>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</si>
  <si>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</si>
  <si>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</si>
  <si>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</si>
  <si>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</si>
  <si>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</si>
  <si>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</si>
  <si>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</si>
  <si>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</si>
  <si>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</si>
  <si>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</si>
  <si>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</si>
  <si>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</si>
  <si>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</si>
  <si>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</si>
  <si>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</si>
  <si>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</si>
  <si>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</si>
  <si>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</si>
  <si>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</si>
  <si>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</si>
  <si>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</si>
  <si>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</si>
  <si>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</si>
  <si>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</si>
  <si>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</si>
  <si>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</si>
  <si>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</si>
  <si>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</si>
  <si>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</si>
  <si>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</si>
  <si>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</si>
  <si>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</si>
  <si>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</si>
  <si>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</si>
  <si>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</si>
  <si>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</si>
  <si>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</si>
  <si>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</si>
  <si>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</si>
  <si>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</si>
  <si>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</si>
  <si>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</si>
  <si>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</si>
  <si>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</si>
  <si>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</si>
  <si>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</si>
  <si>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</si>
  <si>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</si>
  <si>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</si>
  <si>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</si>
  <si>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</si>
  <si>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</si>
  <si>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</si>
  <si>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</si>
  <si>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</si>
  <si>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</si>
  <si>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</si>
  <si>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</si>
  <si>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</si>
  <si>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</si>
  <si>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</si>
  <si>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</si>
  <si>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</si>
  <si>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</si>
  <si>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</si>
  <si>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</si>
  <si>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</si>
  <si>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</si>
  <si>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</si>
  <si>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</si>
  <si>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</si>
  <si>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</si>
  <si>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</si>
  <si>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</si>
  <si>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</si>
  <si>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</si>
  <si>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</si>
  <si>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</si>
  <si>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</si>
  <si>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</si>
  <si>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</si>
  <si>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</si>
  <si>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</si>
  <si>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</si>
  <si>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</si>
  <si>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</si>
  <si>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</si>
  <si>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</si>
  <si>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</si>
  <si>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</si>
  <si>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</si>
  <si>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</si>
  <si>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</si>
  <si>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</si>
  <si>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</si>
  <si>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</si>
  <si>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</si>
  <si>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</si>
  <si>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</si>
  <si>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</si>
  <si>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</si>
  <si>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</si>
  <si>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</si>
  <si>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</si>
  <si>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</si>
  <si>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</si>
  <si>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</si>
  <si>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</si>
  <si>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</si>
  <si>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</si>
  <si>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</si>
  <si>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</si>
  <si>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</si>
  <si>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</si>
  <si>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</si>
  <si>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</si>
  <si>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</si>
  <si>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</si>
  <si>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</si>
  <si>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</si>
  <si>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</si>
  <si>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</si>
  <si>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</si>
  <si>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</si>
  <si>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</si>
  <si>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</si>
  <si>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</si>
  <si>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</si>
  <si>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</si>
  <si>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</si>
  <si>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</si>
  <si>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</si>
  <si>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</si>
  <si>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</si>
  <si>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</si>
  <si>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</si>
  <si>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</si>
  <si>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</si>
  <si>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</si>
  <si>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</si>
  <si>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</si>
  <si>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</si>
  <si>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</si>
  <si>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</si>
  <si>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</si>
  <si>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</si>
  <si>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</si>
  <si>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</si>
  <si>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</si>
  <si>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</si>
  <si>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</si>
  <si>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</si>
  <si>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</si>
  <si>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</si>
  <si>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</si>
  <si>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</si>
  <si>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</si>
  <si>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</si>
  <si>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</si>
  <si>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</si>
  <si>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</si>
  <si>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</si>
  <si>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</si>
  <si>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</si>
  <si>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</si>
  <si>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</si>
  <si>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</si>
  <si>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</si>
  <si>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</si>
  <si>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</si>
  <si>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</si>
  <si>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</si>
  <si>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</si>
  <si>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</si>
  <si>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</si>
  <si>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</si>
  <si>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</si>
  <si>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</si>
  <si>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</si>
  <si>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</si>
  <si>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</si>
  <si>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</si>
  <si>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</si>
  <si>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</si>
  <si>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</si>
  <si>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</si>
  <si>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</si>
  <si>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</si>
  <si>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</si>
  <si>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</si>
  <si>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</si>
  <si>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</si>
  <si>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</si>
  <si>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</si>
  <si>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</si>
  <si>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</si>
  <si>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</si>
  <si>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</si>
  <si>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</si>
  <si>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</si>
  <si>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</si>
  <si>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</si>
  <si>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</si>
  <si>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</si>
  <si>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</si>
  <si>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</si>
  <si>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</si>
  <si>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</si>
  <si>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</si>
  <si>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</si>
  <si>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</si>
  <si>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</si>
  <si>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</si>
  <si>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</si>
  <si>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</si>
  <si>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</si>
  <si>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</si>
  <si>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</si>
  <si>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</si>
  <si>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</si>
  <si>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</si>
  <si>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</si>
  <si>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</si>
  <si>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</si>
  <si>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</si>
  <si>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</si>
  <si>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</si>
  <si>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</si>
  <si>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</si>
  <si>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</si>
  <si>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</si>
  <si>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</si>
  <si>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</si>
  <si>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</si>
  <si>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</si>
  <si>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</si>
  <si>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</si>
  <si>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</si>
  <si>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</si>
  <si>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</si>
  <si>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</si>
  <si>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</si>
  <si>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</si>
  <si>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</si>
  <si>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</si>
  <si>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</si>
  <si>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</si>
  <si>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</si>
  <si>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</si>
  <si>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</si>
  <si>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</si>
  <si>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</si>
  <si>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</si>
  <si>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</si>
  <si>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</si>
  <si>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</si>
  <si>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</si>
  <si>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</si>
  <si>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</si>
  <si>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</si>
  <si>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</si>
  <si>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</si>
  <si>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</si>
  <si>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</si>
  <si>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</si>
  <si>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</si>
  <si>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</si>
  <si>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</si>
  <si>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</si>
  <si>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</si>
  <si>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</si>
  <si>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</si>
  <si>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</si>
  <si>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</si>
  <si>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</si>
  <si>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</si>
  <si>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</si>
  <si>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</si>
  <si>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</si>
  <si>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</si>
  <si>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</si>
  <si>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</si>
  <si>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</si>
  <si>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</si>
  <si>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</si>
  <si>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</si>
  <si>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</si>
  <si>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</si>
  <si>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</si>
  <si>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</si>
  <si>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</si>
  <si>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</si>
  <si>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</si>
  <si>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</si>
  <si>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</si>
  <si>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</si>
  <si>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</si>
  <si>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</si>
  <si>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</si>
  <si>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</si>
  <si>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</si>
  <si>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</si>
  <si>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</si>
  <si>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</si>
  <si>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</si>
  <si>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</si>
  <si>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</si>
  <si>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</si>
  <si>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</si>
  <si>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</si>
  <si>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</si>
  <si>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</si>
  <si>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</si>
  <si>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</si>
  <si>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</si>
  <si>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</si>
  <si>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</si>
  <si>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</si>
  <si>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</si>
  <si>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</si>
  <si>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</si>
  <si>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</si>
  <si>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</si>
  <si>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</si>
  <si>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</si>
  <si>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</si>
  <si>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</si>
  <si>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</si>
  <si>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</si>
  <si>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</si>
  <si>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</si>
  <si>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</si>
  <si>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</si>
  <si>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</si>
  <si>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</si>
  <si>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</si>
  <si>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</si>
  <si>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</si>
  <si>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</si>
  <si>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</si>
  <si>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</si>
  <si>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</si>
  <si>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</si>
  <si>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</si>
  <si>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</si>
  <si>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</si>
  <si>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</si>
  <si>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</si>
  <si>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</si>
  <si>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</si>
  <si>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</si>
  <si>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</si>
  <si>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</si>
  <si>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</si>
  <si>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</si>
  <si>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</si>
  <si>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</si>
  <si>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</si>
  <si>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</si>
  <si>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</si>
  <si>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</si>
  <si>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</si>
  <si>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</si>
  <si>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</si>
  <si>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</si>
  <si>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</si>
  <si>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</si>
  <si>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</si>
  <si>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</si>
  <si>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</si>
  <si>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</si>
  <si>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</si>
  <si>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</si>
  <si>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</si>
  <si>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</si>
  <si>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</si>
  <si>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</si>
  <si>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</si>
  <si>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</si>
  <si>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</si>
  <si>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</si>
  <si>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</si>
  <si>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</si>
  <si>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</si>
  <si>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</si>
  <si>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</si>
  <si>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</si>
  <si>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</si>
  <si>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</si>
  <si>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</si>
  <si>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</si>
  <si>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</si>
  <si>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</si>
  <si>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</si>
  <si>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</si>
  <si>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</si>
  <si>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</si>
  <si>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</si>
  <si>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</si>
  <si>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</si>
  <si>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</si>
  <si>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</si>
  <si>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</si>
  <si>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</si>
  <si>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</si>
  <si>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</si>
  <si>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</si>
  <si>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</si>
  <si>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</si>
  <si>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</si>
  <si>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</si>
  <si>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</si>
  <si>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</si>
  <si>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</si>
  <si>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</si>
  <si>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</si>
  <si>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</si>
  <si>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</si>
  <si>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</si>
  <si>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</si>
  <si>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</si>
  <si>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</si>
  <si>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</si>
  <si>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</si>
  <si>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</si>
  <si>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</si>
  <si>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</si>
  <si>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</si>
  <si>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</si>
  <si>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</si>
  <si>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</si>
  <si>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</si>
  <si>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</si>
  <si>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</si>
  <si>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</si>
  <si>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</si>
  <si>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</si>
  <si>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</si>
  <si>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</si>
  <si>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</si>
  <si>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</si>
  <si>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</si>
  <si>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</si>
  <si>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</si>
  <si>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</si>
  <si>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</si>
  <si>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</si>
  <si>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</si>
  <si>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</si>
  <si>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</si>
  <si>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</si>
  <si>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</si>
  <si>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</si>
  <si>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</si>
  <si>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</si>
  <si>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</si>
  <si>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</si>
  <si>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</si>
  <si>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</si>
  <si>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</si>
  <si>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</si>
  <si>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</si>
  <si>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</si>
  <si>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</si>
  <si>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</si>
  <si>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</si>
  <si>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</si>
  <si>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</si>
  <si>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</si>
  <si>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</si>
  <si>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</si>
  <si>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</si>
  <si>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</si>
  <si>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</si>
  <si>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</si>
  <si>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</si>
  <si>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</si>
  <si>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</si>
  <si>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</si>
  <si>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</si>
  <si>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</si>
  <si>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</si>
  <si>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</si>
  <si>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</si>
  <si>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</si>
  <si>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</si>
  <si>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</si>
  <si>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</si>
  <si>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</si>
  <si>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</si>
  <si>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</si>
  <si>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</si>
  <si>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</si>
  <si>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</si>
  <si>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</si>
  <si>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</si>
  <si>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</si>
  <si>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</si>
  <si>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</si>
  <si>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</si>
  <si>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</si>
  <si>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</si>
  <si>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</si>
  <si>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</si>
  <si>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</si>
  <si>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</si>
  <si>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</si>
  <si>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</si>
  <si>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</si>
  <si>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</si>
  <si>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</si>
  <si>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</si>
  <si>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</si>
  <si>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</si>
  <si>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</si>
  <si>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</si>
  <si>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</si>
  <si>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</si>
  <si>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</si>
  <si>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</si>
  <si>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</si>
  <si>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</si>
  <si>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</si>
  <si>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</si>
  <si>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</si>
  <si>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</si>
  <si>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</si>
  <si>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</si>
  <si>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</si>
  <si>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</si>
  <si>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</si>
  <si>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</si>
  <si>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</si>
  <si>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</si>
  <si>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</si>
  <si>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</si>
  <si>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</si>
  <si>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</si>
  <si>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</si>
  <si>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</si>
  <si>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</si>
  <si>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</si>
  <si>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</si>
  <si>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</si>
  <si>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</si>
  <si>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</si>
  <si>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</si>
  <si>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</si>
  <si>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</si>
  <si>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</si>
  <si>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</si>
  <si>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</si>
  <si>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</si>
  <si>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</si>
  <si>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</si>
  <si>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</si>
  <si>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</si>
  <si>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</si>
  <si>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</si>
  <si>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</si>
  <si>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</si>
  <si>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</si>
  <si>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</si>
  <si>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</si>
  <si>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</si>
  <si>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</si>
  <si>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</si>
  <si>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</si>
  <si>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</si>
  <si>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</si>
  <si>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</si>
  <si>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</si>
  <si>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</si>
  <si>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</si>
  <si>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</si>
  <si>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</si>
  <si>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</si>
  <si>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</si>
  <si>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</si>
  <si>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</si>
  <si>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</si>
  <si>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</si>
  <si>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</si>
  <si>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</si>
  <si>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</si>
  <si>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</si>
  <si>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</si>
  <si>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</si>
  <si>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</si>
  <si>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</si>
  <si>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</si>
  <si>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</si>
  <si>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</si>
  <si>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</si>
  <si>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</si>
  <si>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</si>
  <si>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</si>
  <si>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</si>
  <si>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</si>
  <si>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</si>
  <si>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</si>
  <si>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</si>
  <si>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</si>
  <si>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</si>
  <si>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</si>
  <si>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</si>
  <si>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</si>
  <si>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</si>
  <si>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</si>
  <si>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</si>
  <si>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</si>
  <si>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</si>
  <si>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</si>
  <si>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</si>
  <si>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</si>
  <si>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</si>
  <si>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</si>
  <si>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</si>
  <si>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</si>
  <si>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</si>
  <si>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</si>
  <si>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</si>
  <si>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</si>
  <si>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</si>
  <si>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</si>
  <si>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</si>
  <si>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</si>
  <si>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</si>
  <si>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</si>
  <si>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</si>
  <si>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</si>
  <si>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</si>
  <si>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</si>
  <si>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</si>
  <si>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</si>
  <si>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</si>
  <si>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</si>
  <si>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</si>
  <si>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</si>
  <si>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</si>
  <si>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</si>
  <si>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</si>
  <si>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</si>
  <si>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</si>
  <si>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</si>
  <si>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</si>
  <si>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</si>
  <si>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</si>
  <si>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</si>
  <si>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</si>
  <si>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</si>
  <si>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</si>
  <si>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</si>
  <si>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</si>
  <si>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</si>
  <si>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</si>
  <si>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</si>
  <si>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</si>
  <si>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</si>
  <si>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</si>
  <si>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</si>
  <si>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</si>
  <si>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</si>
  <si>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</si>
  <si>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</si>
  <si>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</si>
  <si>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</si>
  <si>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</si>
  <si>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</si>
  <si>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</si>
  <si>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</si>
  <si>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</si>
  <si>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</si>
  <si>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</si>
  <si>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</si>
  <si>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</si>
  <si>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</si>
  <si>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</si>
  <si>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</si>
  <si>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</si>
  <si>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</si>
  <si>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</si>
  <si>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</si>
  <si>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</si>
  <si>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</si>
  <si>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</si>
  <si>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</si>
  <si>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</si>
  <si>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</si>
  <si>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</si>
  <si>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</si>
  <si>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</si>
  <si>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</si>
  <si>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</si>
  <si>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</si>
  <si>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</si>
  <si>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</si>
  <si>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</si>
  <si>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</si>
  <si>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</si>
  <si>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</si>
  <si>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</si>
  <si>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</si>
  <si>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</si>
  <si>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</si>
  <si>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</si>
  <si>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</si>
  <si>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</si>
  <si>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</si>
  <si>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</si>
  <si>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</si>
  <si>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</si>
  <si>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</si>
  <si>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</si>
  <si>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</si>
  <si>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</si>
  <si>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</si>
  <si>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</si>
  <si>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</si>
  <si>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</si>
  <si>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</si>
  <si>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</si>
  <si>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</si>
  <si>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</si>
  <si>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</si>
  <si>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</si>
  <si>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</si>
  <si>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</si>
  <si>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</si>
  <si>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</si>
  <si>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</si>
  <si>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</si>
  <si>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</si>
  <si>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</si>
  <si>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</si>
  <si>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</si>
  <si>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</si>
  <si>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</si>
  <si>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</si>
  <si>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</si>
  <si>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</si>
  <si>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</si>
  <si>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</si>
  <si>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</si>
  <si>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</si>
  <si>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</si>
  <si>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</si>
  <si>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</si>
  <si>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</si>
  <si>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</si>
  <si>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</si>
  <si>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</si>
  <si>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</si>
  <si>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</si>
  <si>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</si>
  <si>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</si>
  <si>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</si>
  <si>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</si>
  <si>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</si>
  <si>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</si>
  <si>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</si>
  <si>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</si>
  <si>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</si>
  <si>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</si>
  <si>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</si>
  <si>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</si>
  <si>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</si>
  <si>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</si>
  <si>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</si>
  <si>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</si>
  <si>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</si>
  <si>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</si>
  <si>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</si>
  <si>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</si>
  <si>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</si>
  <si>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</si>
  <si>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</si>
  <si>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</si>
  <si>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</si>
  <si>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</si>
  <si>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</si>
  <si>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</si>
  <si>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</si>
  <si>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</si>
  <si>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</si>
  <si>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</si>
  <si>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</si>
  <si>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</si>
  <si>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</si>
  <si>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</si>
  <si>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</si>
  <si>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</si>
  <si>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</si>
  <si>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</si>
  <si>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</si>
  <si>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</si>
  <si>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</si>
  <si>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</si>
  <si>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</si>
  <si>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</si>
  <si>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</si>
  <si>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</si>
  <si>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</si>
  <si>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</si>
  <si>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</si>
  <si>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</si>
  <si>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</si>
  <si>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</si>
  <si>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</si>
  <si>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</si>
  <si>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</si>
  <si>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</si>
  <si>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</si>
  <si>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</si>
  <si>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</si>
  <si>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</si>
  <si>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</si>
  <si>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</si>
  <si>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</si>
  <si>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</si>
  <si>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</si>
  <si>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</si>
  <si>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</si>
  <si>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</si>
  <si>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</si>
  <si>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</si>
  <si>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</si>
  <si>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</si>
  <si>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</si>
  <si>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</si>
  <si>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</si>
  <si>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</si>
  <si>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</si>
  <si>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</si>
  <si>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</si>
  <si>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</si>
  <si>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</si>
  <si>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</si>
  <si>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</si>
  <si>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</si>
  <si>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</si>
  <si>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</si>
  <si>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</si>
  <si>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</si>
  <si>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</si>
  <si>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</si>
  <si>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</si>
  <si>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</si>
  <si>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</si>
  <si>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</si>
  <si>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</si>
  <si>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</si>
  <si>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</si>
  <si>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</si>
  <si>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</si>
  <si>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</si>
  <si>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</si>
  <si>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</si>
  <si>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</si>
  <si>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</si>
  <si>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</si>
  <si>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</si>
  <si>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</si>
  <si>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</si>
  <si>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</si>
  <si>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</si>
  <si>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</si>
  <si>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</si>
  <si>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</si>
  <si>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</si>
  <si>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</si>
  <si>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</si>
  <si>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</si>
  <si>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</si>
  <si>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</si>
  <si>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</si>
  <si>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</si>
  <si>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</si>
  <si>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</si>
  <si>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</si>
  <si>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</si>
  <si>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</si>
  <si>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</si>
  <si>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</si>
  <si>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</si>
  <si>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</si>
  <si>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</si>
  <si>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</si>
  <si>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</si>
  <si>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</si>
  <si>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</si>
  <si>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</si>
  <si>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</si>
  <si>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</si>
  <si>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</si>
  <si>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</si>
  <si>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</si>
  <si>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</si>
  <si>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</si>
  <si>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</si>
  <si>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</si>
  <si>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</si>
  <si>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</si>
  <si>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</si>
  <si>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</si>
  <si>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</si>
  <si>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</si>
  <si>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</si>
  <si>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</si>
  <si>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</si>
  <si>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</si>
  <si>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</si>
  <si>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</si>
  <si>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</si>
  <si>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</si>
  <si>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</si>
  <si>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</si>
  <si>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</si>
  <si>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</si>
  <si>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</si>
  <si>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</si>
  <si>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</si>
  <si>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</si>
  <si>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</si>
  <si>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</si>
  <si>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</si>
  <si>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</si>
  <si>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</si>
  <si>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</si>
  <si>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</si>
  <si>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</si>
  <si>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</si>
  <si>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</si>
  <si>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</si>
  <si>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</si>
  <si>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</si>
  <si>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</si>
  <si>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</si>
  <si>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</si>
  <si>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</si>
  <si>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</si>
  <si>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</si>
  <si>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</si>
  <si>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</si>
  <si>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</si>
  <si>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</si>
  <si>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</si>
  <si>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</si>
  <si>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</si>
  <si>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</si>
  <si>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</si>
  <si>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</si>
  <si>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</si>
  <si>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</si>
  <si>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</si>
  <si>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</si>
  <si>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</si>
  <si>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</si>
  <si>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</si>
  <si>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</si>
  <si>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</si>
  <si>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</si>
  <si>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</si>
  <si>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</si>
  <si>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</si>
  <si>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</si>
  <si>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</si>
  <si>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</si>
  <si>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</si>
  <si>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</si>
  <si>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</si>
  <si>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</si>
  <si>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</si>
  <si>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</si>
  <si>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</si>
  <si>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</si>
  <si>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</si>
  <si>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</si>
  <si>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</si>
  <si>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</si>
  <si>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</si>
  <si>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</si>
  <si>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</si>
  <si>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</si>
  <si>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</si>
  <si>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</si>
  <si>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</si>
  <si>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</si>
  <si>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</si>
  <si>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</si>
  <si>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</si>
  <si>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</si>
  <si>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</si>
  <si>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</si>
  <si>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</si>
  <si>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</si>
  <si>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</si>
  <si>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</si>
  <si>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</si>
  <si>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</si>
  <si>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</si>
  <si>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</si>
  <si>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</si>
  <si>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</si>
  <si>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</si>
  <si>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</si>
  <si>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</si>
  <si>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</si>
  <si>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</si>
  <si>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</si>
  <si>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</si>
  <si>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</si>
  <si>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</si>
  <si>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</si>
  <si>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</si>
  <si>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</si>
  <si>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</si>
  <si>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</si>
  <si>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</si>
  <si>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</si>
  <si>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</si>
  <si>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</si>
  <si>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</si>
  <si>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</si>
  <si>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</si>
  <si>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</si>
  <si>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</si>
  <si>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</si>
  <si>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</si>
  <si>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</si>
  <si>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</si>
  <si>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</si>
  <si>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</si>
  <si>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</si>
  <si>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</si>
  <si>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</si>
  <si>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</si>
  <si>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</si>
  <si>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</si>
  <si>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</si>
  <si>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</si>
  <si>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</si>
  <si>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</si>
  <si>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</si>
  <si>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</si>
  <si>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</si>
  <si>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</si>
  <si>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</si>
  <si>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</si>
  <si>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</si>
  <si>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</si>
  <si>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</si>
  <si>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</si>
  <si>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</si>
  <si>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</si>
  <si>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</si>
  <si>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</si>
  <si>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</si>
  <si>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</si>
  <si>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</si>
  <si>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</si>
  <si>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</si>
  <si>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</si>
  <si>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</si>
  <si>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</si>
  <si>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</si>
  <si>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</si>
  <si>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</si>
  <si>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</si>
  <si>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</si>
  <si>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</si>
  <si>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</si>
  <si>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</si>
  <si>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</si>
  <si>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</si>
  <si>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</si>
  <si>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</si>
  <si>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</si>
  <si>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</si>
  <si>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</si>
  <si>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</si>
  <si>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</si>
  <si>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</si>
  <si>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</si>
  <si>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</si>
  <si>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</si>
  <si>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</si>
  <si>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</si>
  <si>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</si>
  <si>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</si>
  <si>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</si>
  <si>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</si>
  <si>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</si>
  <si>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</si>
  <si>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</si>
  <si>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</si>
  <si>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</si>
  <si>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</si>
  <si>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</si>
  <si>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</si>
  <si>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</si>
  <si>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</si>
  <si>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</si>
  <si>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</si>
  <si>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</si>
  <si>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</si>
  <si>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</si>
  <si>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</si>
  <si>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</si>
  <si>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</si>
  <si>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</si>
  <si>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</si>
  <si>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</si>
  <si>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</si>
  <si>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</si>
  <si>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</si>
  <si>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</si>
  <si>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</si>
  <si>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</si>
  <si>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</si>
  <si>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</si>
  <si>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</si>
  <si>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</si>
  <si>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</si>
  <si>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</si>
  <si>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</si>
  <si>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</si>
  <si>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</si>
  <si>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</si>
  <si>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</si>
  <si>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</si>
  <si>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</si>
  <si>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</si>
  <si>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</si>
  <si>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</si>
  <si>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</si>
  <si>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</si>
  <si>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</si>
  <si>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</si>
  <si>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</si>
  <si>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</si>
  <si>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</si>
  <si>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</si>
  <si>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</si>
  <si>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</si>
  <si>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</si>
  <si>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</si>
  <si>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</si>
  <si>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</si>
  <si>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</si>
  <si>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</si>
  <si>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</si>
  <si>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</si>
  <si>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</si>
  <si>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</si>
  <si>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</si>
  <si>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</si>
  <si>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</si>
  <si>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</si>
  <si>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</si>
  <si>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</si>
  <si>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</si>
  <si>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</si>
  <si>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</si>
  <si>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</si>
  <si>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</si>
  <si>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</si>
  <si>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</si>
  <si>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</si>
  <si>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</si>
  <si>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</si>
  <si>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</si>
  <si>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</si>
  <si>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</si>
  <si>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</si>
  <si>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</si>
  <si>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</si>
  <si>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</si>
  <si>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</si>
  <si>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</si>
  <si>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</si>
  <si>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</si>
  <si>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</si>
  <si>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</si>
  <si>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</si>
  <si>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</si>
  <si>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</si>
  <si>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</si>
  <si>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</si>
  <si>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</si>
  <si>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</si>
  <si>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</si>
  <si>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</si>
  <si>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</si>
  <si>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</si>
  <si>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</si>
  <si>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</si>
  <si>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</si>
  <si>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</si>
  <si>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</si>
  <si>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</si>
  <si>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</si>
  <si>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</si>
  <si>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</si>
  <si>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</si>
  <si>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</si>
  <si>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</si>
  <si>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</si>
  <si>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</si>
  <si>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</si>
  <si>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</si>
  <si>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</si>
  <si>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</si>
  <si>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</si>
  <si>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</si>
  <si>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</si>
  <si>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</si>
  <si>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</si>
  <si>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</si>
  <si>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</si>
  <si>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</si>
  <si>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</si>
  <si>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</si>
  <si>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</si>
  <si>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</si>
  <si>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</si>
  <si>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</si>
  <si>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</si>
  <si>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</si>
  <si>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</si>
  <si>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</si>
  <si>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</si>
  <si>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</si>
  <si>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</si>
  <si>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</si>
  <si>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</si>
  <si>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</si>
  <si>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</si>
  <si>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</si>
  <si>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</si>
  <si>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</si>
  <si>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</si>
  <si>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</si>
  <si>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</si>
  <si>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</si>
  <si>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</si>
  <si>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</si>
  <si>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</si>
  <si>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</si>
  <si>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</si>
  <si>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</si>
  <si>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</si>
  <si>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</si>
  <si>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</si>
  <si>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</si>
  <si>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</si>
  <si>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</si>
  <si>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</si>
  <si>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</si>
  <si>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</si>
  <si>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</si>
  <si>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</si>
  <si>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</si>
  <si>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</si>
  <si>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</si>
  <si>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</si>
  <si>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</si>
  <si>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</si>
  <si>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</si>
  <si>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</si>
  <si>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</si>
  <si>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</si>
  <si>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</si>
  <si>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</si>
  <si>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</si>
  <si>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</si>
  <si>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</si>
  <si>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</si>
  <si>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</si>
  <si>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</si>
  <si>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</si>
  <si>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</si>
  <si>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</si>
  <si>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</si>
  <si>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</si>
  <si>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</si>
  <si>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</si>
  <si>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</si>
  <si>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</si>
  <si>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</si>
  <si>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</si>
  <si>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</si>
  <si>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</si>
  <si>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</si>
  <si>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</si>
  <si>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</si>
  <si>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</si>
  <si>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</si>
  <si>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</si>
  <si>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</si>
  <si>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</si>
  <si>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</si>
  <si>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</si>
  <si>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</si>
  <si>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</si>
  <si>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</si>
  <si>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</si>
  <si>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</si>
  <si>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</si>
  <si>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</si>
  <si>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</si>
  <si>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</si>
  <si>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</si>
  <si>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</si>
  <si>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</si>
  <si>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</si>
  <si>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</si>
  <si>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</si>
  <si>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</si>
  <si>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</si>
  <si>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</si>
  <si>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</si>
  <si>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</si>
  <si>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</si>
  <si>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</si>
  <si>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</si>
  <si>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</si>
  <si>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</si>
  <si>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</si>
  <si>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</si>
  <si>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</si>
  <si>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</si>
  <si>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</si>
  <si>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</si>
  <si>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</si>
  <si>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</si>
  <si>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</si>
  <si>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</si>
  <si>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</si>
  <si>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</si>
  <si>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</si>
  <si>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</si>
  <si>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</si>
  <si>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</si>
  <si>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</si>
  <si>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</si>
  <si>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</si>
  <si>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</si>
  <si>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</si>
  <si>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</si>
  <si>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</si>
  <si>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</si>
  <si>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</si>
  <si>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</si>
  <si>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</si>
  <si>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</si>
  <si>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</si>
  <si>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</si>
  <si>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</si>
  <si>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</si>
  <si>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</si>
  <si>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</si>
  <si>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</si>
  <si>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</si>
  <si>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</si>
  <si>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</si>
  <si>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</si>
  <si>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</si>
  <si>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</si>
  <si>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</si>
  <si>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</si>
  <si>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</si>
  <si>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</si>
  <si>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</si>
  <si>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</si>
  <si>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</si>
  <si>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</si>
  <si>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</si>
  <si>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</si>
  <si>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</si>
  <si>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</si>
  <si>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</si>
  <si>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</si>
  <si>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</si>
  <si>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</si>
  <si>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</si>
  <si>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</si>
  <si>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</si>
  <si>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</si>
  <si>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</si>
  <si>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</si>
  <si>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</si>
  <si>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</si>
  <si>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</si>
  <si>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</si>
  <si>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</si>
  <si>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</si>
  <si>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</si>
  <si>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</si>
  <si>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</si>
  <si>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</si>
  <si>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</si>
  <si>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</si>
  <si>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</si>
  <si>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</si>
  <si>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</si>
  <si>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</si>
  <si>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</si>
  <si>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</si>
  <si>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</si>
  <si>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</si>
  <si>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</si>
  <si>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</si>
  <si>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</si>
  <si>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</si>
  <si>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</si>
  <si>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</si>
  <si>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</si>
  <si>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</si>
  <si>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</si>
  <si>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</si>
  <si>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</si>
  <si>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</si>
  <si>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</si>
  <si>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</si>
  <si>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</si>
  <si>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</si>
  <si>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</si>
  <si>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</si>
  <si>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</si>
  <si>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</si>
  <si>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</si>
  <si>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</si>
  <si>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</si>
  <si>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</si>
  <si>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</si>
  <si>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</si>
  <si>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</si>
  <si>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</si>
  <si>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</si>
  <si>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</si>
  <si>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</si>
  <si>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</si>
  <si>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</si>
  <si>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</si>
  <si>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</si>
  <si>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</si>
  <si>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</si>
  <si>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</si>
  <si>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</si>
  <si>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</si>
  <si>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</si>
  <si>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</si>
  <si>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</si>
  <si>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</si>
  <si>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</si>
  <si>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</si>
  <si>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</si>
  <si>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</si>
  <si>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</si>
  <si>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</si>
  <si>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</si>
  <si>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</si>
  <si>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</si>
  <si>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</si>
  <si>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</si>
  <si>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</si>
  <si>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</si>
  <si>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</si>
  <si>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</si>
  <si>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</si>
  <si>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</si>
  <si>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</si>
  <si>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</si>
  <si>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</si>
  <si>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</si>
  <si>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</si>
  <si>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</si>
  <si>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</si>
  <si>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</si>
  <si>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</si>
  <si>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</si>
  <si>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</si>
  <si>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</si>
  <si>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</si>
  <si>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</si>
  <si>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</si>
  <si>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</si>
  <si>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</si>
  <si>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</si>
  <si>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</si>
  <si>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</si>
  <si>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</si>
  <si>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</si>
  <si>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</si>
  <si>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</si>
  <si>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</si>
  <si>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</si>
  <si>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</si>
  <si>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</si>
  <si>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</si>
  <si>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</si>
  <si>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</si>
  <si>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</si>
  <si>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</si>
  <si>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</si>
  <si>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</si>
  <si>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</si>
  <si>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</si>
  <si>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</si>
  <si>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</si>
  <si>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</si>
  <si>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</si>
  <si>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</si>
  <si>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</si>
  <si>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</si>
  <si>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</si>
  <si>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</si>
  <si>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</si>
  <si>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</si>
  <si>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</si>
  <si>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</si>
  <si>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</si>
  <si>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</si>
  <si>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</si>
  <si>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</si>
  <si>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</si>
  <si>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</si>
  <si>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</si>
  <si>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</si>
  <si>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</si>
  <si>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</si>
  <si>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</si>
  <si>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</si>
  <si>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</si>
  <si>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</si>
  <si>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</si>
  <si>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</si>
  <si>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</si>
  <si>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</si>
  <si>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</si>
  <si>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</si>
  <si>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</si>
  <si>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</si>
  <si>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</si>
  <si>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</si>
  <si>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</si>
  <si>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</si>
  <si>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</si>
  <si>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</si>
  <si>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</si>
  <si>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</si>
  <si>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</si>
  <si>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</si>
  <si>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</si>
  <si>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</si>
  <si>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</si>
  <si>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</si>
  <si>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</si>
  <si>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</si>
  <si>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</si>
  <si>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</si>
  <si>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</si>
  <si>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</si>
  <si>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</si>
  <si>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</si>
  <si>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</si>
  <si>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</si>
  <si>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</si>
  <si>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</si>
  <si>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</si>
  <si>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</si>
  <si>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</si>
  <si>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</si>
  <si>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</si>
  <si>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</si>
  <si>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</si>
  <si>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</si>
  <si>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</si>
  <si>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</si>
  <si>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</si>
  <si>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</si>
  <si>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</si>
  <si>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</si>
  <si>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</si>
  <si>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</si>
  <si>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</si>
  <si>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</si>
  <si>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</si>
  <si>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</si>
  <si>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</si>
  <si>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</si>
  <si>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</si>
  <si>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</si>
  <si>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</si>
  <si>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</si>
  <si>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</si>
  <si>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</si>
  <si>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</si>
  <si>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</si>
  <si>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</si>
  <si>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</si>
  <si>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</si>
  <si>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</si>
  <si>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</si>
  <si>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</si>
  <si>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</si>
  <si>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</si>
  <si>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</si>
  <si>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</si>
  <si>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</si>
  <si>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</si>
  <si>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</si>
  <si>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</si>
  <si>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</si>
  <si>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</si>
  <si>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</si>
  <si>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</si>
  <si>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</si>
  <si>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</si>
  <si>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</si>
  <si>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</si>
  <si>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</si>
  <si>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</si>
  <si>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</si>
  <si>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</si>
  <si>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</si>
  <si>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</si>
  <si>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</si>
  <si>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</si>
  <si>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</si>
  <si>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</si>
  <si>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</si>
  <si>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</si>
  <si>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</si>
  <si>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</si>
  <si>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</si>
  <si>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</si>
  <si>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</si>
  <si>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</si>
  <si>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</si>
  <si>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</si>
  <si>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</si>
  <si>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</si>
  <si>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</si>
  <si>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</si>
  <si>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</si>
  <si>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</si>
  <si>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</si>
  <si>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</si>
  <si>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</si>
  <si>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</si>
  <si>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</si>
  <si>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</si>
  <si>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</si>
  <si>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</si>
  <si>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</si>
  <si>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</si>
  <si>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</si>
  <si>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</si>
  <si>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</si>
  <si>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</si>
  <si>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</si>
  <si>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</si>
  <si>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</si>
  <si>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</si>
  <si>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</si>
  <si>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</si>
  <si>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</si>
  <si>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</si>
  <si>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</si>
  <si>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</si>
  <si>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</si>
  <si>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</si>
  <si>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</si>
  <si>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</si>
  <si>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</si>
  <si>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</si>
  <si>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</si>
  <si>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</si>
  <si>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</si>
  <si>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</si>
  <si>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</si>
  <si>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</si>
  <si>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</si>
  <si>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</si>
  <si>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</si>
  <si>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</si>
  <si>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</si>
  <si>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</si>
  <si>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</si>
  <si>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</si>
  <si>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</si>
  <si>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</si>
  <si>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</si>
  <si>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</si>
  <si>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</si>
  <si>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</si>
  <si>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</si>
  <si>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</si>
  <si>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</si>
  <si>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</si>
  <si>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</si>
  <si>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</si>
  <si>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</si>
  <si>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</si>
  <si>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</si>
  <si>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</si>
  <si>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</si>
  <si>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</si>
  <si>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</si>
  <si>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</si>
  <si>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</si>
  <si>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</si>
  <si>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</si>
  <si>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</si>
  <si>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</si>
  <si>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</si>
  <si>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</si>
  <si>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</si>
  <si>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</si>
  <si>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</si>
  <si>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</si>
  <si>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</si>
  <si>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</si>
  <si>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</si>
  <si>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</si>
  <si>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</si>
  <si>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</si>
  <si>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</si>
  <si>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</si>
  <si>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</si>
  <si>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</si>
  <si>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</si>
  <si>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</si>
  <si>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</si>
  <si>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</si>
  <si>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</si>
  <si>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</si>
  <si>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</si>
  <si>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</si>
  <si>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</si>
  <si>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</si>
  <si>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</si>
  <si>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</si>
  <si>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</si>
  <si>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</si>
  <si>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</si>
  <si>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</si>
  <si>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</si>
  <si>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</si>
  <si>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</si>
  <si>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</si>
  <si>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</si>
  <si>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</si>
  <si>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</si>
  <si>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</si>
  <si>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</si>
  <si>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</si>
  <si>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</si>
  <si>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</si>
  <si>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</si>
  <si>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</si>
  <si>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</si>
  <si>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</si>
  <si>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</si>
  <si>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</si>
  <si>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</si>
  <si>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</si>
  <si>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</si>
  <si>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</si>
  <si>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</si>
  <si>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</si>
  <si>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</si>
  <si>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</si>
  <si>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</si>
  <si>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</si>
  <si>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</si>
  <si>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</si>
  <si>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</si>
  <si>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</si>
  <si>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</si>
  <si>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</si>
  <si>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</si>
  <si>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</si>
  <si>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</si>
  <si>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</si>
  <si>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</si>
  <si>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</si>
  <si>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</si>
  <si>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</si>
  <si>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</si>
  <si>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</si>
  <si>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</si>
  <si>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</si>
  <si>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</si>
  <si>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</si>
  <si>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</si>
  <si>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</si>
  <si>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</si>
  <si>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</si>
  <si>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</si>
  <si>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</si>
  <si>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</si>
  <si>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</si>
  <si>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</si>
  <si>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</si>
  <si>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</si>
  <si>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</si>
  <si>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</si>
  <si>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</si>
  <si>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</si>
  <si>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</si>
  <si>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</si>
  <si>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</si>
  <si>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</si>
  <si>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</si>
  <si>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</si>
  <si>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</si>
  <si>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</si>
  <si>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</si>
  <si>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</si>
  <si>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</si>
  <si>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</si>
  <si>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</si>
  <si>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</si>
  <si>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</si>
  <si>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</si>
  <si>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</si>
  <si>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</si>
  <si>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</si>
  <si>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</si>
  <si>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</si>
  <si>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</si>
  <si>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</si>
  <si>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</si>
  <si>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</si>
  <si>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</si>
  <si>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</si>
  <si>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</si>
  <si>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</si>
  <si>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</si>
  <si>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</si>
  <si>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</si>
  <si>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</si>
  <si>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</si>
  <si>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</si>
  <si>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</si>
  <si>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</si>
  <si>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</si>
  <si>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</si>
  <si>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</si>
  <si>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</si>
  <si>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</si>
  <si>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</si>
  <si>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</si>
  <si>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</si>
  <si>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</si>
  <si>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</si>
  <si>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</si>
  <si>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</si>
  <si>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</si>
  <si>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</si>
  <si>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</si>
  <si>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</si>
  <si>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</si>
  <si>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</si>
  <si>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</si>
  <si>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</si>
  <si>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</si>
  <si>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</si>
  <si>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</si>
  <si>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</si>
  <si>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</si>
  <si>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</si>
  <si>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</si>
  <si>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</si>
  <si>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</si>
  <si>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</si>
  <si>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</si>
  <si>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</si>
  <si>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</si>
  <si>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</si>
  <si>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</si>
  <si>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</si>
  <si>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</si>
  <si>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</si>
  <si>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</si>
  <si>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</si>
  <si>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</si>
  <si>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</si>
  <si>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</si>
  <si>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</si>
  <si>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</si>
  <si>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</si>
  <si>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</si>
  <si>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</si>
  <si>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</si>
  <si>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</si>
  <si>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</si>
  <si>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</si>
  <si>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</si>
  <si>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</si>
  <si>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</si>
  <si>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</si>
  <si>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</si>
  <si>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</si>
  <si>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</si>
  <si>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</si>
  <si>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</si>
  <si>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</si>
  <si>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</si>
  <si>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</si>
  <si>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</si>
  <si>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</si>
  <si>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</si>
  <si>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</si>
  <si>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</si>
  <si>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</si>
  <si>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</si>
  <si>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</si>
  <si>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</si>
  <si>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</si>
  <si>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</si>
  <si>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</si>
  <si>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</si>
  <si>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</si>
  <si>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</si>
  <si>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</si>
  <si>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</si>
  <si>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</si>
  <si>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</si>
  <si>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</si>
  <si>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</si>
  <si>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</si>
  <si>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</si>
  <si>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</si>
  <si>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</si>
  <si>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</si>
  <si>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</si>
  <si>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</si>
  <si>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</si>
  <si>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</si>
  <si>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</si>
  <si>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</si>
  <si>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</si>
  <si>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</si>
  <si>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</si>
  <si>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</si>
  <si>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</si>
  <si>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</si>
  <si>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</si>
  <si>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</si>
  <si>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</si>
  <si>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</si>
  <si>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</si>
  <si>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</si>
  <si>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</si>
  <si>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</si>
  <si>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</si>
  <si>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</si>
  <si>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</si>
  <si>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</si>
  <si>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</si>
  <si>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</si>
  <si>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</si>
  <si>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</si>
  <si>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</si>
  <si>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</si>
  <si>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</si>
  <si>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</si>
  <si>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</si>
  <si>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</si>
  <si>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</si>
  <si>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</si>
  <si>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</si>
  <si>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</si>
  <si>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</si>
  <si>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</si>
  <si>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</si>
  <si>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</si>
  <si>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</si>
  <si>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</si>
  <si>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</si>
  <si>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</si>
  <si>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</si>
  <si>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</si>
  <si>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</si>
  <si>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</si>
  <si>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</si>
  <si>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</si>
  <si>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</si>
  <si>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</si>
  <si>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</si>
  <si>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</si>
  <si>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</si>
  <si>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</si>
  <si>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</si>
  <si>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</si>
  <si>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</si>
  <si>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</si>
  <si>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</si>
  <si>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</si>
  <si>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</si>
  <si>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</si>
  <si>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</si>
  <si>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</si>
  <si>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</si>
  <si>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</si>
  <si>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</si>
  <si>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</si>
  <si>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</si>
  <si>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</si>
  <si>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</si>
  <si>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</si>
  <si>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</si>
  <si>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</si>
  <si>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</si>
  <si>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</si>
  <si>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</si>
  <si>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</si>
  <si>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</si>
  <si>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</si>
  <si>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</si>
  <si>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</si>
  <si>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</si>
  <si>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</si>
  <si>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</si>
  <si>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</si>
  <si>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</si>
  <si>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</si>
  <si>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</si>
  <si>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</si>
  <si>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</si>
  <si>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</si>
  <si>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</si>
  <si>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</si>
  <si>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</si>
  <si>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</si>
  <si>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</si>
  <si>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</si>
  <si>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</si>
  <si>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</si>
  <si>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</si>
  <si>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</si>
  <si>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</si>
  <si>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</si>
  <si>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</si>
  <si>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</si>
  <si>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</si>
  <si>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</si>
  <si>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</si>
  <si>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</si>
  <si>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</si>
  <si>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</si>
  <si>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</si>
  <si>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</si>
  <si>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</si>
  <si>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</si>
  <si>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</si>
  <si>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</si>
  <si>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</si>
  <si>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</si>
  <si>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</si>
  <si>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</si>
  <si>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</si>
  <si>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</si>
  <si>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</si>
  <si>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</si>
  <si>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</si>
  <si>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</si>
  <si>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</si>
  <si>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</si>
  <si>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</si>
  <si>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</si>
  <si>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</si>
  <si>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</si>
  <si>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</si>
  <si>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</si>
  <si>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</si>
  <si>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</si>
  <si>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</si>
  <si>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</si>
  <si>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</si>
  <si>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</si>
  <si>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</si>
  <si>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</si>
  <si>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</si>
  <si>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</si>
  <si>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</si>
  <si>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</si>
  <si>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</si>
  <si>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</si>
  <si>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</si>
  <si>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</si>
  <si>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</si>
  <si>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</si>
  <si>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</si>
  <si>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</si>
  <si>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</si>
  <si>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</si>
  <si>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</si>
  <si>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</si>
  <si>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</si>
  <si>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</si>
  <si>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</si>
  <si>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</si>
  <si>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</si>
  <si>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</si>
  <si>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</si>
  <si>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</si>
  <si>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</si>
  <si>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</si>
  <si>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</si>
  <si>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</si>
  <si>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</si>
  <si>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</si>
  <si>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</si>
  <si>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</si>
  <si>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</si>
  <si>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</si>
  <si>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</si>
  <si>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</si>
  <si>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</si>
  <si>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</si>
  <si>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</si>
  <si>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</si>
  <si>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</si>
  <si>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</si>
  <si>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</si>
  <si>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</si>
  <si>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</si>
  <si>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</si>
  <si>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</si>
  <si>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</si>
  <si>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</si>
  <si>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</si>
  <si>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</si>
  <si>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</si>
  <si>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</si>
  <si>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</si>
  <si>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</si>
  <si>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</si>
  <si>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</si>
  <si>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</si>
  <si>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</si>
  <si>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</si>
  <si>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</si>
  <si>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</si>
  <si>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</si>
  <si>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</si>
  <si>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</si>
  <si>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</si>
  <si>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</si>
  <si>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</si>
  <si>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</si>
  <si>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</si>
  <si>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</si>
  <si>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</si>
  <si>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</si>
  <si>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</si>
  <si>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</si>
  <si>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</si>
  <si>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</si>
  <si>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</si>
  <si>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</si>
  <si>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</si>
  <si>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</si>
  <si>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</si>
  <si>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</si>
  <si>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</si>
  <si>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</si>
  <si>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</si>
  <si>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</si>
  <si>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</si>
  <si>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</si>
  <si>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</si>
  <si>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</si>
  <si>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</si>
  <si>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</si>
  <si>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</si>
  <si>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</si>
  <si>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</si>
  <si>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</si>
  <si>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</si>
  <si>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</si>
  <si>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</si>
  <si>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</si>
  <si>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</si>
  <si>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</si>
  <si>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</si>
  <si>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</si>
  <si>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</si>
  <si>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</si>
  <si>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</si>
  <si>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</si>
  <si>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</si>
  <si>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</si>
  <si>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</si>
  <si>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</si>
  <si>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</si>
  <si>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</si>
  <si>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</si>
  <si>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</si>
  <si>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</si>
  <si>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</si>
  <si>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</si>
  <si>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</si>
  <si>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</si>
  <si>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</si>
  <si>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</si>
  <si>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</si>
  <si>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</si>
  <si>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</si>
  <si>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</si>
  <si>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</si>
  <si>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</si>
  <si>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</si>
  <si>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</si>
  <si>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</si>
  <si>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</si>
  <si>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</si>
  <si>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</si>
  <si>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</si>
  <si>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</si>
  <si>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</si>
  <si>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</si>
  <si>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</si>
  <si>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</si>
  <si>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</si>
  <si>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</si>
  <si>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</si>
  <si>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</si>
  <si>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</si>
  <si>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</si>
  <si>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</si>
  <si>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</si>
  <si>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</si>
  <si>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</si>
  <si>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</si>
  <si>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</si>
  <si>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</si>
  <si>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</si>
  <si>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</si>
  <si>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</si>
  <si>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</si>
  <si>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</si>
  <si>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</si>
  <si>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</si>
  <si>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</si>
  <si>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</si>
  <si>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</si>
  <si>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</si>
  <si>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</si>
  <si>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</si>
  <si>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</si>
  <si>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</si>
  <si>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</si>
  <si>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</si>
  <si>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</si>
  <si>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</si>
  <si>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</si>
  <si>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</si>
  <si>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</si>
  <si>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</si>
  <si>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</si>
  <si>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</si>
  <si>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</si>
  <si>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</si>
  <si>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</si>
  <si>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</si>
  <si>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</si>
  <si>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</si>
  <si>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</si>
  <si>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</si>
  <si>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</si>
  <si>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</si>
  <si>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</si>
  <si>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</si>
  <si>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</si>
  <si>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</si>
  <si>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</si>
  <si>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</si>
  <si>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</si>
  <si>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</si>
  <si>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</si>
  <si>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</si>
  <si>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</si>
  <si>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</si>
  <si>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</si>
  <si>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</si>
  <si>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</si>
  <si>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</si>
  <si>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</si>
  <si>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</si>
  <si>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</si>
  <si>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</si>
  <si>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</si>
  <si>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</si>
  <si>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</si>
  <si>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</si>
  <si>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</si>
  <si>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</si>
  <si>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</si>
  <si>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</si>
  <si>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</si>
  <si>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</si>
  <si>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</si>
  <si>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</si>
  <si>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</si>
  <si>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</si>
  <si>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</si>
  <si>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</si>
  <si>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</si>
  <si>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</si>
  <si>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</si>
  <si>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</si>
  <si>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</si>
  <si>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</si>
  <si>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</si>
  <si>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</si>
  <si>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</si>
  <si>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</si>
  <si>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</si>
  <si>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</si>
  <si>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</si>
  <si>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</si>
  <si>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</si>
  <si>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</si>
  <si>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</si>
  <si>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</si>
  <si>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</si>
  <si>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</si>
  <si>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</si>
  <si>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</si>
  <si>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</si>
  <si>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</si>
  <si>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</si>
  <si>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</si>
  <si>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</si>
  <si>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</si>
  <si>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</si>
  <si>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</si>
  <si>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</si>
  <si>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</si>
  <si>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</si>
  <si>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</si>
  <si>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</si>
  <si>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</si>
  <si>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</si>
  <si>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</si>
  <si>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</si>
  <si>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</si>
  <si>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</si>
  <si>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</si>
  <si>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</si>
  <si>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</si>
  <si>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</si>
  <si>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</si>
  <si>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</si>
  <si>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</si>
  <si>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</si>
  <si>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</si>
  <si>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</si>
  <si>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</si>
  <si>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</si>
  <si>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</si>
  <si>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</si>
  <si>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</si>
  <si>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</si>
  <si>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</si>
  <si>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</si>
  <si>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</si>
  <si>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</si>
  <si>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</si>
  <si>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</si>
  <si>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</si>
  <si>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</si>
  <si>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</si>
  <si>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</si>
  <si>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</si>
  <si>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</si>
  <si>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</si>
  <si>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</si>
  <si>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</si>
  <si>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</si>
  <si>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</si>
  <si>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</si>
  <si>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</si>
  <si>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</si>
  <si>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</si>
  <si>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</si>
  <si>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</si>
  <si>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</si>
  <si>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</si>
  <si>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</si>
  <si>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</si>
  <si>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</si>
  <si>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</si>
  <si>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</si>
  <si>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</si>
  <si>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</si>
  <si>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</si>
  <si>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</si>
  <si>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</si>
  <si>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</si>
  <si>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</si>
  <si>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</si>
  <si>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</si>
  <si>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</si>
  <si>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</si>
  <si>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</si>
  <si>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</si>
  <si>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</si>
  <si>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</si>
  <si>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</si>
  <si>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</si>
  <si>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</si>
  <si>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</si>
  <si>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</si>
  <si>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</si>
  <si>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</si>
  <si>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</si>
  <si>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</si>
  <si>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</si>
  <si>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</si>
  <si>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</si>
  <si>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</si>
  <si>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</si>
  <si>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</si>
  <si>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</si>
  <si>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</si>
  <si>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</si>
  <si>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</si>
  <si>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</si>
  <si>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</si>
  <si>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</si>
  <si>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</si>
  <si>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</si>
  <si>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</si>
  <si>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</si>
  <si>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</si>
  <si>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</si>
  <si>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</si>
  <si>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</si>
  <si>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</si>
  <si>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</si>
  <si>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</si>
  <si>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</si>
  <si>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</si>
  <si>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</si>
  <si>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</si>
  <si>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</si>
  <si>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</si>
  <si>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</si>
  <si>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</si>
  <si>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</si>
  <si>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</si>
  <si>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</si>
  <si>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</si>
  <si>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</si>
  <si>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</si>
  <si>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</si>
  <si>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</si>
  <si>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</si>
  <si>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</si>
  <si>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</si>
  <si>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</si>
  <si>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</si>
  <si>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</si>
  <si>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</si>
  <si>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</si>
  <si>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</si>
  <si>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</si>
  <si>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</si>
  <si>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</si>
  <si>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</si>
  <si>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</si>
  <si>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</si>
  <si>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</si>
  <si>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</si>
  <si>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</si>
  <si>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</si>
  <si>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</si>
  <si>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</si>
  <si>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</si>
  <si>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</si>
  <si>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</si>
  <si>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</si>
  <si>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</si>
  <si>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</si>
  <si>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</si>
  <si>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</si>
  <si>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</si>
  <si>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</si>
  <si>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</si>
  <si>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</si>
  <si>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</si>
  <si>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</si>
  <si>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</si>
  <si>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</si>
  <si>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</si>
  <si>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</si>
  <si>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</si>
  <si>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</si>
  <si>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</si>
  <si>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</si>
  <si>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</si>
  <si>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</si>
  <si>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</si>
  <si>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</si>
  <si>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</si>
  <si>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</si>
  <si>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</si>
  <si>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</si>
  <si>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</si>
  <si>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</si>
  <si>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</si>
  <si>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</si>
  <si>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</si>
  <si>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</si>
  <si>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</si>
  <si>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</si>
  <si>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</si>
  <si>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</si>
  <si>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</si>
  <si>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</si>
  <si>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</si>
  <si>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</si>
  <si>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</si>
  <si>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</si>
  <si>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</si>
  <si>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</si>
  <si>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</si>
  <si>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</si>
  <si>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</si>
  <si>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</si>
  <si>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</si>
  <si>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</si>
  <si>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</si>
  <si>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</si>
  <si>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</si>
  <si>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</si>
  <si>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</si>
  <si>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</si>
  <si>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</si>
  <si>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</si>
  <si>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</si>
  <si>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</si>
  <si>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</si>
  <si>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</si>
  <si>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</si>
  <si>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</si>
  <si>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</si>
  <si>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</si>
  <si>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</si>
  <si>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</si>
  <si>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</si>
  <si>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</si>
  <si>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</si>
  <si>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</si>
  <si>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</si>
  <si>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</si>
  <si>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</si>
  <si>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</si>
  <si>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</si>
  <si>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</si>
  <si>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</si>
  <si>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</si>
  <si>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</si>
  <si>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</si>
  <si>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</si>
  <si>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</si>
  <si>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</si>
  <si>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</si>
  <si>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</si>
  <si>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</si>
  <si>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</si>
  <si>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</si>
  <si>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</si>
  <si>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</si>
  <si>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</si>
  <si>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</si>
  <si>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</si>
  <si>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</si>
  <si>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</si>
  <si>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</si>
  <si>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</si>
  <si>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</si>
  <si>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</si>
  <si>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</si>
  <si>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</si>
  <si>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</si>
  <si>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</si>
  <si>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</si>
  <si>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</si>
  <si>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</si>
  <si>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</si>
  <si>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</si>
  <si>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</si>
  <si>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</si>
  <si>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</si>
  <si>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</si>
  <si>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</si>
  <si>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</si>
  <si>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</si>
  <si>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</si>
  <si>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</si>
  <si>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</si>
  <si>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</si>
  <si>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</si>
  <si>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</si>
  <si>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</si>
  <si>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</si>
  <si>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</si>
  <si>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</si>
  <si>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</si>
  <si>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</si>
  <si>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</si>
  <si>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</si>
  <si>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</si>
  <si>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</si>
  <si>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</si>
  <si>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</si>
  <si>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</si>
  <si>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</si>
  <si>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</si>
  <si>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</si>
  <si>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</si>
  <si>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</si>
  <si>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</si>
  <si>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</si>
  <si>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</si>
  <si>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</si>
  <si>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</si>
  <si>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</si>
  <si>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</si>
  <si>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</si>
  <si>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</si>
  <si>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</si>
  <si>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</si>
  <si>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</si>
  <si>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</si>
  <si>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</si>
  <si>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</si>
  <si>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</si>
  <si>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</si>
  <si>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</si>
  <si>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</si>
  <si>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</si>
  <si>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</si>
  <si>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</si>
  <si>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</si>
  <si>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</si>
  <si>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</si>
  <si>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</si>
  <si>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</si>
  <si>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</si>
  <si>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</si>
  <si>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</si>
  <si>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</si>
  <si>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</si>
  <si>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</si>
  <si>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</si>
  <si>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</si>
  <si>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</si>
  <si>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</si>
  <si>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</si>
  <si>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</si>
  <si>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</si>
  <si>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</si>
  <si>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</si>
  <si>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</si>
  <si>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</si>
  <si>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</si>
  <si>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</si>
  <si>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</si>
  <si>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</si>
  <si>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</si>
  <si>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</si>
  <si>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</si>
  <si>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</si>
  <si>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</si>
  <si>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</si>
  <si>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</si>
  <si>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</si>
  <si>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</si>
  <si>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</si>
  <si>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</si>
  <si>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</si>
  <si>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</si>
  <si>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</si>
  <si>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</si>
  <si>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</si>
  <si>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</si>
  <si>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</si>
  <si>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</si>
  <si>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</si>
  <si>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</si>
  <si>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</si>
  <si>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</si>
  <si>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</si>
  <si>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</si>
  <si>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</si>
  <si>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</si>
  <si>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</si>
  <si>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</si>
  <si>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</si>
  <si>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</si>
  <si>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</si>
  <si>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</si>
  <si>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</si>
  <si>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</si>
  <si>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</si>
  <si>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</si>
  <si>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</si>
  <si>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</si>
  <si>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</si>
  <si>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</si>
  <si>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</si>
  <si>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</si>
  <si>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</si>
  <si>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</si>
  <si>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</si>
  <si>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</si>
  <si>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</si>
  <si>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</si>
  <si>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</si>
  <si>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</si>
  <si>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</si>
  <si>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</si>
  <si>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</si>
  <si>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</si>
  <si>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</si>
  <si>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</si>
  <si>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</si>
  <si>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</si>
  <si>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</si>
  <si>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</si>
  <si>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</si>
  <si>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</si>
  <si>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</si>
  <si>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</si>
  <si>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</si>
  <si>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</si>
  <si>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</si>
  <si>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</si>
  <si>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</si>
  <si>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</si>
  <si>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</si>
  <si>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</si>
  <si>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</si>
  <si>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</si>
  <si>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</si>
  <si>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</si>
  <si>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</si>
  <si>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</si>
  <si>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</si>
  <si>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</si>
  <si>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</si>
  <si>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</si>
  <si>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</si>
  <si>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</si>
  <si>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</si>
  <si>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</si>
  <si>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</si>
  <si>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</si>
  <si>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</si>
  <si>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</si>
  <si>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</si>
  <si>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</si>
  <si>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</si>
  <si>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</si>
  <si>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</si>
  <si>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</si>
  <si>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</si>
  <si>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</si>
  <si>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</si>
  <si>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</si>
  <si>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</si>
  <si>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</si>
  <si>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</si>
  <si>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</si>
  <si>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</si>
  <si>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</si>
  <si>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</si>
  <si>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</si>
  <si>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</si>
  <si>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</si>
  <si>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</si>
  <si>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</si>
  <si>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</si>
  <si>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</si>
  <si>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</si>
  <si>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</si>
  <si>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</si>
  <si>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</si>
  <si>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</si>
  <si>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</si>
  <si>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</si>
  <si>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</si>
  <si>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</si>
  <si>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</si>
  <si>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</si>
  <si>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</si>
  <si>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</si>
  <si>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</si>
  <si>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</si>
  <si>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</si>
  <si>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</si>
  <si>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</si>
  <si>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</si>
  <si>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</si>
  <si>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</si>
  <si>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</si>
  <si>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</si>
  <si>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</si>
  <si>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</si>
  <si>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</si>
  <si>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</si>
  <si>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</si>
  <si>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</si>
  <si>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</si>
  <si>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</si>
  <si>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</si>
  <si>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</si>
  <si>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</si>
  <si>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</si>
  <si>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</si>
  <si>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</si>
  <si>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</si>
  <si>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</si>
  <si>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</si>
  <si>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</si>
  <si>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</si>
  <si>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</si>
  <si>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</si>
  <si>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</si>
  <si>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</si>
  <si>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</si>
  <si>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</si>
  <si>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</si>
  <si>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</si>
  <si>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</si>
  <si>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</si>
  <si>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</si>
  <si>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</si>
  <si>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</si>
  <si>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</si>
  <si>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</si>
  <si>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</si>
  <si>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</si>
  <si>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</si>
  <si>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</si>
  <si>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</si>
  <si>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</si>
  <si>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</si>
  <si>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</si>
  <si>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</si>
  <si>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</si>
  <si>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</si>
  <si>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</si>
  <si>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</si>
  <si>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</si>
  <si>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</si>
  <si>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</si>
  <si>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</si>
  <si>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</si>
  <si>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</si>
  <si>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</si>
  <si>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</si>
  <si>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</si>
  <si>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</si>
  <si>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</si>
  <si>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</si>
  <si>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</si>
  <si>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</si>
  <si>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</si>
  <si>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</si>
  <si>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</si>
  <si>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</si>
  <si>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</si>
  <si>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</si>
  <si>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</si>
  <si>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</si>
  <si>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</si>
  <si>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</si>
  <si>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</si>
  <si>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</si>
  <si>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</si>
  <si>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</si>
  <si>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</si>
  <si>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</si>
  <si>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</si>
  <si>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</si>
  <si>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</si>
  <si>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</si>
  <si>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</si>
  <si>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</si>
  <si>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</si>
  <si>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</si>
  <si>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</si>
  <si>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</si>
  <si>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</si>
  <si>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</si>
  <si>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</si>
  <si>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</si>
  <si>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</si>
  <si>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</si>
  <si>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</si>
  <si>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</si>
  <si>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</si>
  <si>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</si>
  <si>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</si>
  <si>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</si>
  <si>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</si>
  <si>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</si>
  <si>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</si>
  <si>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</si>
  <si>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</si>
  <si>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</si>
  <si>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</si>
  <si>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</si>
  <si>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</si>
  <si>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</si>
  <si>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</si>
  <si>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</si>
  <si>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</si>
  <si>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</si>
  <si>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</si>
  <si>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</si>
  <si>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</si>
  <si>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</si>
  <si>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</si>
  <si>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</si>
  <si>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</si>
  <si>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</si>
  <si>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</si>
  <si>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</si>
  <si>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</si>
  <si>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</si>
  <si>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</si>
  <si>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</si>
  <si>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</si>
  <si>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</si>
  <si>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</si>
  <si>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</si>
  <si>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</si>
  <si>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</si>
  <si>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</si>
  <si>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</si>
  <si>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</si>
  <si>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</si>
  <si>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</si>
  <si>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</si>
  <si>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</si>
  <si>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</si>
  <si>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</si>
  <si>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</si>
  <si>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</si>
  <si>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</si>
  <si>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</si>
  <si>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</si>
  <si>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</si>
  <si>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</si>
  <si>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</si>
  <si>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</si>
  <si>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</si>
  <si>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</si>
  <si>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</si>
  <si>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</si>
  <si>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</si>
  <si>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</si>
  <si>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</si>
  <si>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</si>
  <si>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</si>
  <si>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</si>
  <si>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</si>
  <si>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</si>
  <si>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</si>
  <si>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</si>
  <si>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</si>
  <si>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</si>
  <si>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</si>
  <si>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</si>
  <si>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</si>
  <si>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</si>
  <si>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</si>
  <si>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</si>
  <si>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</si>
  <si>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</si>
  <si>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</si>
  <si>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</si>
  <si>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</si>
  <si>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</si>
  <si>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</si>
  <si>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</si>
  <si>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</si>
  <si>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</si>
  <si>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</si>
  <si>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</si>
  <si>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</si>
  <si>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</si>
  <si>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</si>
  <si>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</si>
  <si>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</si>
  <si>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</si>
  <si>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</si>
  <si>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</si>
  <si>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</si>
  <si>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</si>
  <si>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</si>
  <si>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</si>
  <si>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</si>
  <si>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</si>
  <si>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</si>
  <si>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</si>
  <si>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</si>
  <si>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</si>
  <si>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</si>
  <si>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</si>
  <si>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</si>
  <si>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</si>
  <si>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</si>
  <si>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</si>
  <si>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</si>
  <si>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</si>
  <si>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</si>
  <si>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</si>
  <si>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</si>
  <si>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</si>
  <si>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</si>
  <si>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</si>
  <si>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</si>
  <si>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</si>
  <si>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</si>
  <si>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</si>
  <si>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</si>
  <si>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</si>
  <si>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</si>
  <si>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</si>
  <si>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</si>
  <si>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</si>
  <si>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</si>
  <si>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</si>
  <si>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</si>
  <si>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</si>
  <si>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</si>
  <si>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</si>
  <si>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</si>
  <si>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</si>
  <si>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</si>
  <si>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</si>
  <si>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</si>
  <si>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</si>
  <si>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</si>
  <si>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</si>
  <si>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</si>
  <si>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</si>
  <si>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</si>
  <si>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</si>
  <si>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</si>
  <si>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</si>
  <si>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</si>
  <si>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</si>
  <si>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</si>
  <si>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</si>
  <si>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 xml:space="preserve">NO PCM </t>
  </si>
  <si>
    <t>Site located inside Armaco need access permission and requested</t>
  </si>
  <si>
    <t>PCM-20251029-00000965</t>
  </si>
  <si>
    <t>EM team need 20 mins/sceco complain #2903873078</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</si>
  <si>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</si>
  <si>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</si>
  <si>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</si>
  <si>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</si>
  <si>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</si>
  <si>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</si>
  <si>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</si>
  <si>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</si>
  <si>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</si>
  <si>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</si>
  <si>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</si>
  <si>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</si>
  <si>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</si>
  <si>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</si>
  <si>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</si>
  <si>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</si>
  <si>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</si>
  <si>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</si>
  <si>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</si>
  <si>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</si>
  <si>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</si>
  <si>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</si>
  <si>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</si>
  <si>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</si>
  <si>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</si>
  <si>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</si>
  <si>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</si>
  <si>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</si>
  <si>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</si>
  <si>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</si>
  <si>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</si>
  <si>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</si>
  <si>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</si>
  <si>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</si>
  <si>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</si>
  <si>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</si>
  <si>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</si>
  <si>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</si>
  <si>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</si>
  <si>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</si>
  <si>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</si>
  <si>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</si>
  <si>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</si>
  <si>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</si>
  <si>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</si>
  <si>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</si>
  <si>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</si>
  <si>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</si>
  <si>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</si>
  <si>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</si>
  <si>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</si>
  <si>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</si>
  <si>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</si>
  <si>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</si>
  <si>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</si>
  <si>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</si>
  <si>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</si>
  <si>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</si>
  <si>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</si>
  <si>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</si>
  <si>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</si>
  <si>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</si>
  <si>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</si>
  <si>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</si>
  <si>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</si>
  <si>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</si>
  <si>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</si>
  <si>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</si>
  <si>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</si>
  <si>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</si>
  <si>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</si>
  <si>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</si>
  <si>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</si>
  <si>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</si>
  <si>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</si>
  <si>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</si>
  <si>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</si>
  <si>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</si>
  <si>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</si>
  <si>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</si>
  <si>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</si>
  <si>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</si>
  <si>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</si>
  <si>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</si>
  <si>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PCM-20251029-00000716</t>
  </si>
  <si>
    <t>Restored by PG</t>
  </si>
  <si>
    <t xml:space="preserve">no PCM </t>
  </si>
  <si>
    <t>ETA 70 km</t>
  </si>
  <si>
    <t xml:space="preserve"> PCM-20250215-00000830 </t>
  </si>
  <si>
    <t>LTE site still down and  site located in aramco area access issue need special permission</t>
  </si>
  <si>
    <t>No PCM</t>
  </si>
  <si>
    <t>SCECO team disconnected power due to pending billing issue</t>
  </si>
  <si>
    <t>PCM-20251029-00001068</t>
  </si>
  <si>
    <t>EM team on the way need 30 Min</t>
  </si>
  <si>
    <t xml:space="preserve">EM team in the way to hub site MDAS0777 </t>
  </si>
  <si>
    <t>PCM-20251029-00000980</t>
  </si>
  <si>
    <t>EM team on the way need 120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</si>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</sst>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NumberFormat="1" applyFont="1" applyFill="1" applyBorder="1" applyAlignment="1">
      <alignment horizontal="center" vertical="center"/>
    </xf>
    <xf numFmtId="0" fontId="7" fillId="7" borderId="1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52" totalsRowShown="0" headerRowDxfId="174" dataDxfId="173" headerRowBorderDxfId="171" tableBorderDxfId="172" totalsRowBorderDxfId="170">
  <autoFilter ref="A1:L15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2" totalsRowShown="0" headerRowDxfId="157" dataDxfId="156" headerRowBorderDxfId="154" tableBorderDxfId="155" totalsRowBorderDxfId="153">
  <autoFilter ref="A1:CJ19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7" totalsRowShown="0" headerRowDxfId="48" dataDxfId="47" headerRowBorderDxfId="45" tableBorderDxfId="46" totalsRowBorderDxfId="44">
  <autoFilter ref="A1:L17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2" totalsRowShown="0" headerRowDxfId="31" dataDxfId="30" headerRowBorderDxfId="28" tableBorderDxfId="29">
  <autoFilter ref="A1:L43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1" totalsRowShown="0" headerRowDxfId="15" dataDxfId="14" headerRowBorderDxfId="12" tableBorderDxfId="13">
  <autoFilter ref="A1:L8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52"/>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296.53480069444777</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80" t="s">
        <v>8636</v>
      </c>
      <c r="E3" s="135"/>
      <c r="F3" s="136">
        <v>45959.403344907405</v>
      </c>
      <c r="G3" s="137">
        <f ca="1">IFERROR(NOW()-F3,"")</f>
        <v>7.9881712968926877E-2</v>
      </c>
      <c r="H3" s="136">
        <v>45959.403344907405</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80" t="s">
        <v>11874</v>
      </c>
      <c r="E4" s="135" t="s">
        <v>39021</v>
      </c>
      <c r="F4" s="136">
        <v>45959.428483796299</v>
      </c>
      <c r="G4" s="137">
        <f ca="1">IFERROR(NOW()-F4,"")</f>
        <v>5.4742824075219687E-2</v>
      </c>
      <c r="H4" s="136">
        <v>45959.420844907407</v>
      </c>
      <c r="I4" s="134" t="str">
        <f>IFERROR(VLOOKUP(D4,DB!A:F,6,0),"")</f>
        <v>SCECO</v>
      </c>
      <c r="J4" s="134" t="str">
        <f>IFERROR(VLOOKUP(D4,DB!A:G,7,0),"")</f>
        <v>Dead</v>
      </c>
      <c r="K4" s="138" t="s">
        <v>39026</v>
      </c>
      <c r="L4" s="139" t="str">
        <f>IFERROR(VLOOKUP(D4,DB!A:I,9,0),"")</f>
        <v>Latis</v>
      </c>
    </row>
    <row r="5" spans="1:15" ht="15" customHeight="1">
      <c r="A5" s="133"/>
      <c r="B5" s="134" t="str">
        <f>IFERROR(VLOOKUP(D5,DB!A:K,11,0),"")</f>
        <v/>
      </c>
      <c r="C5" s="134"/>
      <c r="D5" s="134"/>
      <c r="E5" s="135"/>
      <c r="F5" s="136"/>
      <c r="G5" s="137">
        <f ca="1">IFERROR(NOW()-F5,"")</f>
        <v>45959.483226620374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45959.483226620374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45959.483226620374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45959.483226620374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45959.483226620374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45959.483226620374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45959.483226620374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45959.483226620374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45959.483226620374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45959.483226620374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45959.483226620374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45959.483226620374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45959.483226620374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45959.483226620374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45959.483226620374</v>
      </c>
      <c r="H19" s="136"/>
      <c r="I19" s="134" t="str">
        <f>IFERROR(VLOOKUP(D19,DB!A:F,6,0),"")</f>
        <v/>
      </c>
      <c r="J19" s="134" t="str">
        <f>IFERROR(VLOOKUP(D19,DB!A:G,7,0),"")</f>
        <v/>
      </c>
      <c r="K19" s="138"/>
      <c r="L19" s="139" t="str">
        <f>IFERROR(VLOOKUP(D19,DB!A:I,9,0),"")</f>
        <v/>
      </c>
    </row>
    <row r="20" spans="1:12" ht="15" customHeight="1">
      <c r="A20" s="145"/>
      <c r="B20" s="146" t="str">
        <f>IFERROR(VLOOKUP(D20,DB!A:K,11,0),"")</f>
        <v/>
      </c>
      <c r="C20" s="146"/>
      <c r="D20" s="146"/>
      <c r="E20" s="147"/>
      <c r="F20" s="148"/>
      <c r="G20" s="149">
        <f ca="1">IFERROR(NOW()-F20,"")</f>
        <v>45959.483226620374</v>
      </c>
      <c r="H20" s="148"/>
      <c r="I20" s="146" t="str">
        <f>IFERROR(VLOOKUP(D20,DB!A:F,6,0),"")</f>
        <v/>
      </c>
      <c r="J20" s="146" t="str">
        <f>IFERROR(VLOOKUP(D20,DB!A:G,7,0),"")</f>
        <v/>
      </c>
      <c r="K20" s="150"/>
      <c r="L20" s="151" t="str">
        <f>IFERROR(VLOOKUP(D20,DB!A:I,9,0),"")</f>
        <v/>
      </c>
    </row>
    <row r="21" spans="1:12" ht="15" customHeight="1">
      <c r="A21" s="170"/>
      <c r="B21" s="134" t="str">
        <f>IFERROR(VLOOKUP(D21,DB!A:K,11,0),"")</f>
        <v/>
      </c>
      <c r="C21" s="134"/>
      <c r="D21" s="134"/>
      <c r="E21" s="135"/>
      <c r="F21" s="136"/>
      <c r="G21" s="137">
        <f ca="1">IFERROR(NOW()-F21,"")</f>
        <v>45959.483226620374</v>
      </c>
      <c r="H21" s="136"/>
      <c r="I21" s="134" t="str">
        <f>IFERROR(VLOOKUP(D21,DB!A:F,6,0),"")</f>
        <v/>
      </c>
      <c r="J21" s="134" t="str">
        <f>IFERROR(VLOOKUP(D21,DB!A:G,7,0),"")</f>
        <v/>
      </c>
      <c r="K21" s="138"/>
      <c r="L21" s="139" t="str">
        <f>IFERROR(VLOOKUP(D21,DB!A:I,9,0),"")</f>
        <v/>
      </c>
    </row>
    <row r="22" spans="1:12" ht="15" customHeight="1">
      <c r="A22" s="170"/>
      <c r="B22" s="134" t="str">
        <f>IFERROR(VLOOKUP(D22,DB!A:K,11,0),"")</f>
        <v/>
      </c>
      <c r="C22" s="134"/>
      <c r="D22" s="134"/>
      <c r="E22" s="135"/>
      <c r="F22" s="136"/>
      <c r="G22" s="137">
        <f ca="1">IFERROR(NOW()-F22,"")</f>
        <v>45959.483226620374</v>
      </c>
      <c r="H22" s="136"/>
      <c r="I22" s="134" t="str">
        <f>IFERROR(VLOOKUP(D22,DB!A:F,6,0),"")</f>
        <v/>
      </c>
      <c r="J22" s="134" t="str">
        <f>IFERROR(VLOOKUP(D22,DB!A:G,7,0),"")</f>
        <v/>
      </c>
      <c r="K22" s="138"/>
      <c r="L22" s="139" t="str">
        <f>IFERROR(VLOOKUP(D22,DB!A:I,9,0),"")</f>
        <v/>
      </c>
    </row>
    <row r="23" spans="1:12" ht="15" customHeight="1">
      <c r="A23" s="170"/>
      <c r="B23" s="134" t="str">
        <f>IFERROR(VLOOKUP(D23,DB!A:K,11,0),"")</f>
        <v/>
      </c>
      <c r="C23" s="134"/>
      <c r="D23" s="134"/>
      <c r="E23" s="135"/>
      <c r="F23" s="136"/>
      <c r="G23" s="137">
        <f ca="1">IFERROR(NOW()-F23,"")</f>
        <v>45959.483226620374</v>
      </c>
      <c r="H23" s="136"/>
      <c r="I23" s="134" t="str">
        <f>IFERROR(VLOOKUP(D23,DB!A:F,6,0),"")</f>
        <v/>
      </c>
      <c r="J23" s="134" t="str">
        <f>IFERROR(VLOOKUP(D23,DB!A:G,7,0),"")</f>
        <v/>
      </c>
      <c r="K23" s="138"/>
      <c r="L23" s="139" t="str">
        <f>IFERROR(VLOOKUP(D23,DB!A:I,9,0),"")</f>
        <v/>
      </c>
    </row>
    <row r="24" spans="1:12" ht="15" customHeight="1">
      <c r="A24" s="170"/>
      <c r="B24" s="134" t="str">
        <f>IFERROR(VLOOKUP(D24,DB!A:K,11,0),"")</f>
        <v/>
      </c>
      <c r="C24" s="134"/>
      <c r="D24" s="134"/>
      <c r="E24" s="135"/>
      <c r="F24" s="136"/>
      <c r="G24" s="137">
        <f ca="1">IFERROR(NOW()-F24,"")</f>
        <v>45959.483226620374</v>
      </c>
      <c r="H24" s="136"/>
      <c r="I24" s="134" t="str">
        <f>IFERROR(VLOOKUP(D24,DB!A:F,6,0),"")</f>
        <v/>
      </c>
      <c r="J24" s="134" t="str">
        <f>IFERROR(VLOOKUP(D24,DB!A:G,7,0),"")</f>
        <v/>
      </c>
      <c r="K24" s="138"/>
      <c r="L24" s="139" t="str">
        <f>IFERROR(VLOOKUP(D24,DB!A:I,9,0),"")</f>
        <v/>
      </c>
    </row>
    <row r="25" spans="1:12" ht="15" customHeight="1">
      <c r="A25" s="170"/>
      <c r="B25" s="134" t="str">
        <f>IFERROR(VLOOKUP(D25,DB!A:K,11,0),"")</f>
        <v/>
      </c>
      <c r="C25" s="134"/>
      <c r="D25" s="134"/>
      <c r="E25" s="135"/>
      <c r="F25" s="136"/>
      <c r="G25" s="137">
        <f ca="1">IFERROR(NOW()-F25,"")</f>
        <v>45959.483226620374</v>
      </c>
      <c r="H25" s="136"/>
      <c r="I25" s="134" t="str">
        <f>IFERROR(VLOOKUP(D25,DB!A:F,6,0),"")</f>
        <v/>
      </c>
      <c r="J25" s="134" t="str">
        <f>IFERROR(VLOOKUP(D25,DB!A:G,7,0),"")</f>
        <v/>
      </c>
      <c r="K25" s="138"/>
      <c r="L25" s="139" t="str">
        <f>IFERROR(VLOOKUP(D25,DB!A:I,9,0),"")</f>
        <v/>
      </c>
    </row>
    <row r="26" spans="1:12" ht="15" customHeight="1">
      <c r="A26" s="170"/>
      <c r="B26" s="134" t="str">
        <f>IFERROR(VLOOKUP(D26,DB!A:K,11,0),"")</f>
        <v/>
      </c>
      <c r="C26" s="134"/>
      <c r="D26" s="134"/>
      <c r="E26" s="135"/>
      <c r="F26" s="136"/>
      <c r="G26" s="137">
        <f ca="1">IFERROR(NOW()-F26,"")</f>
        <v>45959.483226620374</v>
      </c>
      <c r="H26" s="136"/>
      <c r="I26" s="134" t="str">
        <f>IFERROR(VLOOKUP(D26,DB!A:F,6,0),"")</f>
        <v/>
      </c>
      <c r="J26" s="134" t="str">
        <f>IFERROR(VLOOKUP(D26,DB!A:G,7,0),"")</f>
        <v/>
      </c>
      <c r="K26" s="138"/>
      <c r="L26" s="139" t="str">
        <f>IFERROR(VLOOKUP(D26,DB!A:I,9,0),"")</f>
        <v/>
      </c>
    </row>
    <row r="27" spans="1:12" ht="15" customHeight="1">
      <c r="A27" s="170"/>
      <c r="B27" s="134" t="str">
        <f>IFERROR(VLOOKUP(D27,DB!A:K,11,0),"")</f>
        <v/>
      </c>
      <c r="C27" s="134"/>
      <c r="D27" s="134"/>
      <c r="E27" s="135"/>
      <c r="F27" s="136"/>
      <c r="G27" s="137">
        <f ca="1">IFERROR(NOW()-F27,"")</f>
        <v>45959.483226620374</v>
      </c>
      <c r="H27" s="136"/>
      <c r="I27" s="134" t="str">
        <f>IFERROR(VLOOKUP(D27,DB!A:F,6,0),"")</f>
        <v/>
      </c>
      <c r="J27" s="134" t="str">
        <f>IFERROR(VLOOKUP(D27,DB!A:G,7,0),"")</f>
        <v/>
      </c>
      <c r="K27" s="138"/>
      <c r="L27" s="139" t="str">
        <f>IFERROR(VLOOKUP(D27,DB!A:I,9,0),"")</f>
        <v/>
      </c>
    </row>
    <row r="28" spans="1:12" ht="15" customHeight="1">
      <c r="A28" s="170"/>
      <c r="B28" s="134" t="str">
        <f>IFERROR(VLOOKUP(D28,DB!A:K,11,0),"")</f>
        <v/>
      </c>
      <c r="C28" s="134"/>
      <c r="D28" s="80"/>
      <c r="E28" s="135"/>
      <c r="F28" s="136"/>
      <c r="G28" s="137">
        <f ca="1">IFERROR(NOW()-F28,"")</f>
        <v>45959.483226620374</v>
      </c>
      <c r="H28" s="136"/>
      <c r="I28" s="134" t="str">
        <f>IFERROR(VLOOKUP(D28,DB!A:F,6,0),"")</f>
        <v/>
      </c>
      <c r="J28" s="134" t="str">
        <f>IFERROR(VLOOKUP(D28,DB!A:G,7,0),"")</f>
        <v/>
      </c>
      <c r="K28" s="138"/>
      <c r="L28" s="139" t="str">
        <f>IFERROR(VLOOKUP(D28,DB!A:I,9,0),"")</f>
        <v/>
      </c>
    </row>
    <row r="29" spans="1:12" ht="15" customHeight="1">
      <c r="A29" s="170"/>
      <c r="B29" s="134" t="str">
        <f>IFERROR(VLOOKUP(D29,DB!A:K,11,0),"")</f>
        <v/>
      </c>
      <c r="C29" s="134"/>
      <c r="D29" s="134"/>
      <c r="E29" s="135"/>
      <c r="F29" s="136"/>
      <c r="G29" s="137">
        <f ca="1">IFERROR(NOW()-F29,"")</f>
        <v>45959.483226620374</v>
      </c>
      <c r="H29" s="136"/>
      <c r="I29" s="134" t="str">
        <f>IFERROR(VLOOKUP(D29,DB!A:F,6,0),"")</f>
        <v/>
      </c>
      <c r="J29" s="134" t="str">
        <f>IFERROR(VLOOKUP(D29,DB!A:G,7,0),"")</f>
        <v/>
      </c>
      <c r="K29" s="138"/>
      <c r="L29" s="139" t="str">
        <f>IFERROR(VLOOKUP(D29,DB!A:I,9,0),"")</f>
        <v/>
      </c>
    </row>
    <row r="30" spans="1:12" ht="15" customHeight="1">
      <c r="A30" s="170"/>
      <c r="B30" s="134" t="str">
        <f>IFERROR(VLOOKUP(D30,DB!A:K,11,0),"")</f>
        <v/>
      </c>
      <c r="C30" s="134"/>
      <c r="D30" s="134"/>
      <c r="E30" s="135"/>
      <c r="F30" s="136"/>
      <c r="G30" s="137">
        <f ca="1">IFERROR(NOW()-F30,"")</f>
        <v>45959.483226620374</v>
      </c>
      <c r="H30" s="136"/>
      <c r="I30" s="134" t="str">
        <f>IFERROR(VLOOKUP(D30,DB!A:F,6,0),"")</f>
        <v/>
      </c>
      <c r="J30" s="134" t="str">
        <f>IFERROR(VLOOKUP(D30,DB!A:G,7,0),"")</f>
        <v/>
      </c>
      <c r="K30" s="138"/>
      <c r="L30" s="139" t="str">
        <f>IFERROR(VLOOKUP(D30,DB!A:I,9,0),"")</f>
        <v/>
      </c>
    </row>
    <row r="31" spans="1:12" ht="15" customHeight="1">
      <c r="A31" s="170"/>
      <c r="B31" s="134" t="str">
        <f>IFERROR(VLOOKUP(D31,DB!A:K,11,0),"")</f>
        <v/>
      </c>
      <c r="C31" s="134"/>
      <c r="D31" s="134"/>
      <c r="E31" s="135"/>
      <c r="F31" s="136"/>
      <c r="G31" s="137">
        <f ca="1">IFERROR(NOW()-F31,"")</f>
        <v>45959.483226620374</v>
      </c>
      <c r="H31" s="136"/>
      <c r="I31" s="134" t="str">
        <f>IFERROR(VLOOKUP(D31,DB!A:F,6,0),"")</f>
        <v/>
      </c>
      <c r="J31" s="134" t="str">
        <f>IFERROR(VLOOKUP(D31,DB!A:G,7,0),"")</f>
        <v/>
      </c>
      <c r="K31" s="138"/>
      <c r="L31" s="139" t="str">
        <f>IFERROR(VLOOKUP(D31,DB!A:I,9,0),"")</f>
        <v/>
      </c>
    </row>
    <row r="32" spans="1:12" ht="15" customHeight="1">
      <c r="A32" s="170"/>
      <c r="B32" s="134" t="str">
        <f>IFERROR(VLOOKUP(D32,DB!A:K,11,0),"")</f>
        <v/>
      </c>
      <c r="C32" s="134"/>
      <c r="D32" s="134"/>
      <c r="E32" s="135"/>
      <c r="F32" s="136"/>
      <c r="G32" s="137">
        <f ca="1">IFERROR(NOW()-F32,"")</f>
        <v>45959.483226620374</v>
      </c>
      <c r="H32" s="136"/>
      <c r="I32" s="134" t="str">
        <f>IFERROR(VLOOKUP(D32,DB!A:F,6,0),"")</f>
        <v/>
      </c>
      <c r="J32" s="134" t="str">
        <f>IFERROR(VLOOKUP(D32,DB!A:G,7,0),"")</f>
        <v/>
      </c>
      <c r="K32" s="138"/>
      <c r="L32" s="139" t="str">
        <f>IFERROR(VLOOKUP(D32,DB!A:I,9,0),"")</f>
        <v/>
      </c>
    </row>
    <row r="33" spans="1:12" ht="15" customHeight="1">
      <c r="A33" s="170"/>
      <c r="B33" s="134" t="str">
        <f>IFERROR(VLOOKUP(D33,DB!A:K,11,0),"")</f>
        <v/>
      </c>
      <c r="C33" s="134"/>
      <c r="D33" s="134"/>
      <c r="E33" s="135"/>
      <c r="F33" s="136"/>
      <c r="G33" s="137">
        <f ca="1">IFERROR(NOW()-F33,"")</f>
        <v>45959.483226620374</v>
      </c>
      <c r="H33" s="136"/>
      <c r="I33" s="134" t="str">
        <f>IFERROR(VLOOKUP(D33,DB!A:F,6,0),"")</f>
        <v/>
      </c>
      <c r="J33" s="134" t="str">
        <f>IFERROR(VLOOKUP(D33,DB!A:G,7,0),"")</f>
        <v/>
      </c>
      <c r="K33" s="138"/>
      <c r="L33" s="139" t="str">
        <f>IFERROR(VLOOKUP(D33,DB!A:I,9,0),"")</f>
        <v/>
      </c>
    </row>
    <row r="34" spans="1:12" ht="15" customHeight="1">
      <c r="A34" s="170"/>
      <c r="B34" s="134" t="str">
        <f>IFERROR(VLOOKUP(D34,DB!A:K,11,0),"")</f>
        <v/>
      </c>
      <c r="C34" s="134"/>
      <c r="D34" s="134"/>
      <c r="E34" s="135"/>
      <c r="F34" s="136"/>
      <c r="G34" s="137">
        <f ca="1">IFERROR(NOW()-F34,"")</f>
        <v>45959.483226620374</v>
      </c>
      <c r="H34" s="136"/>
      <c r="I34" s="134" t="str">
        <f>IFERROR(VLOOKUP(D34,DB!A:F,6,0),"")</f>
        <v/>
      </c>
      <c r="J34" s="134" t="str">
        <f>IFERROR(VLOOKUP(D34,DB!A:G,7,0),"")</f>
        <v/>
      </c>
      <c r="K34" s="138"/>
      <c r="L34" s="139" t="str">
        <f>IFERROR(VLOOKUP(D34,DB!A:I,9,0),"")</f>
        <v/>
      </c>
    </row>
    <row r="35" spans="1:12" ht="15" customHeight="1">
      <c r="A35" s="170"/>
      <c r="B35" s="134" t="str">
        <f>IFERROR(VLOOKUP(D35,DB!A:K,11,0),"")</f>
        <v/>
      </c>
      <c r="C35" s="134"/>
      <c r="D35" s="134"/>
      <c r="E35" s="135"/>
      <c r="F35" s="136"/>
      <c r="G35" s="137">
        <f ca="1">IFERROR(NOW()-F35,"")</f>
        <v>45959.483226620374</v>
      </c>
      <c r="H35" s="136"/>
      <c r="I35" s="134" t="str">
        <f>IFERROR(VLOOKUP(D35,DB!A:F,6,0),"")</f>
        <v/>
      </c>
      <c r="J35" s="134" t="str">
        <f>IFERROR(VLOOKUP(D35,DB!A:G,7,0),"")</f>
        <v/>
      </c>
      <c r="K35" s="138"/>
      <c r="L35" s="139" t="str">
        <f>IFERROR(VLOOKUP(D35,DB!A:I,9,0),"")</f>
        <v/>
      </c>
    </row>
    <row r="36" spans="1:12" ht="15" customHeight="1">
      <c r="A36" s="170"/>
      <c r="B36" s="134" t="str">
        <f>IFERROR(VLOOKUP(D36,DB!A:K,11,0),"")</f>
        <v/>
      </c>
      <c r="C36" s="134"/>
      <c r="D36" s="134"/>
      <c r="E36" s="135"/>
      <c r="F36" s="136"/>
      <c r="G36" s="137">
        <f ca="1">IFERROR(NOW()-F36,"")</f>
        <v>45959.483226620374</v>
      </c>
      <c r="H36" s="136"/>
      <c r="I36" s="134" t="str">
        <f>IFERROR(VLOOKUP(D36,DB!A:F,6,0),"")</f>
        <v/>
      </c>
      <c r="J36" s="134" t="str">
        <f>IFERROR(VLOOKUP(D36,DB!A:G,7,0),"")</f>
        <v/>
      </c>
      <c r="K36" s="138"/>
      <c r="L36" s="139" t="str">
        <f>IFERROR(VLOOKUP(D36,DB!A:I,9,0),"")</f>
        <v/>
      </c>
    </row>
    <row r="37" spans="1:12" ht="15" customHeight="1">
      <c r="A37" s="170"/>
      <c r="B37" s="134" t="str">
        <f>IFERROR(VLOOKUP(D37,DB!A:K,11,0),"")</f>
        <v/>
      </c>
      <c r="C37" s="134"/>
      <c r="D37" s="134"/>
      <c r="E37" s="135"/>
      <c r="F37" s="136"/>
      <c r="G37" s="137">
        <f ca="1">IFERROR(NOW()-F37,"")</f>
        <v>45959.483226620374</v>
      </c>
      <c r="H37" s="136"/>
      <c r="I37" s="134" t="str">
        <f>IFERROR(VLOOKUP(D37,DB!A:F,6,0),"")</f>
        <v/>
      </c>
      <c r="J37" s="134" t="str">
        <f>IFERROR(VLOOKUP(D37,DB!A:G,7,0),"")</f>
        <v/>
      </c>
      <c r="K37" s="138"/>
      <c r="L37" s="139" t="str">
        <f>IFERROR(VLOOKUP(D37,DB!A:I,9,0),"")</f>
        <v/>
      </c>
    </row>
    <row r="38" spans="1:12" ht="15" customHeight="1">
      <c r="A38" s="170"/>
      <c r="B38" s="134" t="str">
        <f>IFERROR(VLOOKUP(D38,DB!A:K,11,0),"")</f>
        <v/>
      </c>
      <c r="C38" s="134"/>
      <c r="D38" s="134"/>
      <c r="E38" s="135"/>
      <c r="F38" s="136"/>
      <c r="G38" s="137">
        <f ca="1">IFERROR(NOW()-F38,"")</f>
        <v>45959.483226620374</v>
      </c>
      <c r="H38" s="136"/>
      <c r="I38" s="134" t="str">
        <f>IFERROR(VLOOKUP(D38,DB!A:F,6,0),"")</f>
        <v/>
      </c>
      <c r="J38" s="134" t="str">
        <f>IFERROR(VLOOKUP(D38,DB!A:G,7,0),"")</f>
        <v/>
      </c>
      <c r="K38" s="138"/>
      <c r="L38" s="139" t="str">
        <f>IFERROR(VLOOKUP(D38,DB!A:I,9,0),"")</f>
        <v/>
      </c>
    </row>
    <row r="39" spans="1:12" ht="15" customHeight="1">
      <c r="A39" s="170"/>
      <c r="B39" s="134" t="str">
        <f>IFERROR(VLOOKUP(D39,DB!A:K,11,0),"")</f>
        <v/>
      </c>
      <c r="C39" s="134"/>
      <c r="D39" s="134"/>
      <c r="E39" s="135"/>
      <c r="F39" s="136"/>
      <c r="G39" s="137">
        <f ca="1">IFERROR(NOW()-F39,"")</f>
        <v>45959.483226620374</v>
      </c>
      <c r="H39" s="136"/>
      <c r="I39" s="134" t="str">
        <f>IFERROR(VLOOKUP(D39,DB!A:F,6,0),"")</f>
        <v/>
      </c>
      <c r="J39" s="134" t="str">
        <f>IFERROR(VLOOKUP(D39,DB!A:G,7,0),"")</f>
        <v/>
      </c>
      <c r="K39" s="138"/>
      <c r="L39" s="139" t="str">
        <f>IFERROR(VLOOKUP(D39,DB!A:I,9,0),"")</f>
        <v/>
      </c>
    </row>
    <row r="40" spans="1:12" ht="15" customHeight="1">
      <c r="A40" s="170"/>
      <c r="B40" s="134" t="str">
        <f>IFERROR(VLOOKUP(D40,DB!A:K,11,0),"")</f>
        <v/>
      </c>
      <c r="C40" s="134"/>
      <c r="D40" s="134"/>
      <c r="E40" s="135"/>
      <c r="F40" s="136"/>
      <c r="G40" s="137">
        <f ca="1">IFERROR(NOW()-F40,"")</f>
        <v>45959.483226620374</v>
      </c>
      <c r="H40" s="136"/>
      <c r="I40" s="134" t="str">
        <f>IFERROR(VLOOKUP(D40,DB!A:F,6,0),"")</f>
        <v/>
      </c>
      <c r="J40" s="134" t="str">
        <f>IFERROR(VLOOKUP(D40,DB!A:G,7,0),"")</f>
        <v/>
      </c>
      <c r="K40" s="138"/>
      <c r="L40" s="139" t="str">
        <f>IFERROR(VLOOKUP(D40,DB!A:I,9,0),"")</f>
        <v/>
      </c>
    </row>
    <row r="41" spans="1:12" ht="15" customHeight="1">
      <c r="A41" s="170"/>
      <c r="B41" s="134" t="str">
        <f>IFERROR(VLOOKUP(D41,DB!A:K,11,0),"")</f>
        <v/>
      </c>
      <c r="C41" s="134"/>
      <c r="D41" s="134"/>
      <c r="E41" s="135"/>
      <c r="F41" s="136"/>
      <c r="G41" s="137">
        <f ca="1">IFERROR(NOW()-F41,"")</f>
        <v>45959.483226620374</v>
      </c>
      <c r="H41" s="136"/>
      <c r="I41" s="134" t="str">
        <f>IFERROR(VLOOKUP(D41,DB!A:F,6,0),"")</f>
        <v/>
      </c>
      <c r="J41" s="134" t="str">
        <f>IFERROR(VLOOKUP(D41,DB!A:G,7,0),"")</f>
        <v/>
      </c>
      <c r="K41" s="138"/>
      <c r="L41" s="139" t="str">
        <f>IFERROR(VLOOKUP(D41,DB!A:I,9,0),"")</f>
        <v/>
      </c>
    </row>
    <row r="42" spans="1:12" ht="15" customHeight="1">
      <c r="A42" s="170"/>
      <c r="B42" s="134" t="str">
        <f>IFERROR(VLOOKUP(D42,DB!A:K,11,0),"")</f>
        <v/>
      </c>
      <c r="C42" s="134"/>
      <c r="D42" s="134"/>
      <c r="E42" s="135"/>
      <c r="F42" s="136"/>
      <c r="G42" s="137">
        <f ca="1">IFERROR(NOW()-F42,"")</f>
        <v>45959.483226620374</v>
      </c>
      <c r="H42" s="136"/>
      <c r="I42" s="134" t="str">
        <f>IFERROR(VLOOKUP(D42,DB!A:F,6,0),"")</f>
        <v/>
      </c>
      <c r="J42" s="134" t="str">
        <f>IFERROR(VLOOKUP(D42,DB!A:G,7,0),"")</f>
        <v/>
      </c>
      <c r="K42" s="138"/>
      <c r="L42" s="139" t="str">
        <f>IFERROR(VLOOKUP(D42,DB!A:I,9,0),"")</f>
        <v/>
      </c>
    </row>
    <row r="43" spans="1:12" ht="15" customHeight="1">
      <c r="A43" s="170"/>
      <c r="B43" s="134" t="str">
        <f>IFERROR(VLOOKUP(D43,DB!A:K,11,0),"")</f>
        <v/>
      </c>
      <c r="C43" s="134"/>
      <c r="D43" s="134"/>
      <c r="E43" s="135"/>
      <c r="F43" s="136"/>
      <c r="G43" s="137">
        <f ca="1">IFERROR(NOW()-F43,"")</f>
        <v>45959.483226620374</v>
      </c>
      <c r="H43" s="136"/>
      <c r="I43" s="134" t="str">
        <f>IFERROR(VLOOKUP(D43,DB!A:F,6,0),"")</f>
        <v/>
      </c>
      <c r="J43" s="134" t="str">
        <f>IFERROR(VLOOKUP(D43,DB!A:G,7,0),"")</f>
        <v/>
      </c>
      <c r="K43" s="138"/>
      <c r="L43" s="139" t="str">
        <f>IFERROR(VLOOKUP(D43,DB!A:I,9,0),"")</f>
        <v/>
      </c>
    </row>
    <row r="44" spans="1:12" ht="15" customHeight="1">
      <c r="A44" s="170"/>
      <c r="B44" s="134" t="str">
        <f>IFERROR(VLOOKUP(D44,DB!A:K,11,0),"")</f>
        <v/>
      </c>
      <c r="C44" s="134"/>
      <c r="D44" s="134"/>
      <c r="E44" s="135"/>
      <c r="F44" s="136"/>
      <c r="G44" s="137">
        <f ca="1">IFERROR(NOW()-F44,"")</f>
        <v>45959.483226620374</v>
      </c>
      <c r="H44" s="136"/>
      <c r="I44" s="134" t="str">
        <f>IFERROR(VLOOKUP(D44,DB!A:F,6,0),"")</f>
        <v/>
      </c>
      <c r="J44" s="134" t="str">
        <f>IFERROR(VLOOKUP(D44,DB!A:G,7,0),"")</f>
        <v/>
      </c>
      <c r="K44" s="138"/>
      <c r="L44" s="139" t="str">
        <f>IFERROR(VLOOKUP(D44,DB!A:I,9,0),"")</f>
        <v/>
      </c>
    </row>
    <row r="45" spans="1:12" ht="15" customHeight="1">
      <c r="A45" s="170"/>
      <c r="B45" s="134" t="str">
        <f>IFERROR(VLOOKUP(D45,DB!A:K,11,0),"")</f>
        <v/>
      </c>
      <c r="C45" s="134"/>
      <c r="D45" s="134"/>
      <c r="E45" s="135"/>
      <c r="F45" s="136"/>
      <c r="G45" s="137">
        <f ca="1">IFERROR(NOW()-F45,"")</f>
        <v>45959.483226620374</v>
      </c>
      <c r="H45" s="136"/>
      <c r="I45" s="134" t="str">
        <f>IFERROR(VLOOKUP(D45,DB!A:F,6,0),"")</f>
        <v/>
      </c>
      <c r="J45" s="134" t="str">
        <f>IFERROR(VLOOKUP(D45,DB!A:G,7,0),"")</f>
        <v/>
      </c>
      <c r="K45" s="138"/>
      <c r="L45" s="139" t="str">
        <f>IFERROR(VLOOKUP(D45,DB!A:I,9,0),"")</f>
        <v/>
      </c>
    </row>
    <row r="46" spans="1:12" ht="15" customHeight="1">
      <c r="A46" s="170"/>
      <c r="B46" s="134" t="str">
        <f>IFERROR(VLOOKUP(D46,DB!A:K,11,0),"")</f>
        <v/>
      </c>
      <c r="C46" s="134"/>
      <c r="D46" s="134"/>
      <c r="E46" s="135"/>
      <c r="F46" s="136"/>
      <c r="G46" s="137">
        <f ca="1">IFERROR(NOW()-F46,"")</f>
        <v>45959.483226620374</v>
      </c>
      <c r="H46" s="136"/>
      <c r="I46" s="134" t="str">
        <f>IFERROR(VLOOKUP(D46,DB!A:F,6,0),"")</f>
        <v/>
      </c>
      <c r="J46" s="134" t="str">
        <f>IFERROR(VLOOKUP(D46,DB!A:G,7,0),"")</f>
        <v/>
      </c>
      <c r="K46" s="138"/>
      <c r="L46" s="139" t="str">
        <f>IFERROR(VLOOKUP(D46,DB!A:I,9,0),"")</f>
        <v/>
      </c>
    </row>
    <row r="47" spans="1:12" ht="15" customHeight="1">
      <c r="A47" s="170"/>
      <c r="B47" s="134" t="str">
        <f>IFERROR(VLOOKUP(D47,DB!A:K,11,0),"")</f>
        <v/>
      </c>
      <c r="C47" s="134"/>
      <c r="D47" s="134"/>
      <c r="E47" s="135"/>
      <c r="F47" s="136"/>
      <c r="G47" s="137">
        <f ca="1">IFERROR(NOW()-F47,"")</f>
        <v>45959.483226620374</v>
      </c>
      <c r="H47" s="136"/>
      <c r="I47" s="134" t="str">
        <f>IFERROR(VLOOKUP(D47,DB!A:F,6,0),"")</f>
        <v/>
      </c>
      <c r="J47" s="134" t="str">
        <f>IFERROR(VLOOKUP(D47,DB!A:G,7,0),"")</f>
        <v/>
      </c>
      <c r="K47" s="138"/>
      <c r="L47" s="139" t="str">
        <f>IFERROR(VLOOKUP(D47,DB!A:I,9,0),"")</f>
        <v/>
      </c>
    </row>
    <row r="48" spans="1:12" ht="15" customHeight="1">
      <c r="A48" s="170"/>
      <c r="B48" s="134" t="str">
        <f>IFERROR(VLOOKUP(D48,DB!A:K,11,0),"")</f>
        <v/>
      </c>
      <c r="C48" s="134"/>
      <c r="D48" s="134"/>
      <c r="E48" s="135"/>
      <c r="F48" s="136"/>
      <c r="G48" s="137">
        <f ca="1">IFERROR(NOW()-F48,"")</f>
        <v>45959.483226620374</v>
      </c>
      <c r="H48" s="136"/>
      <c r="I48" s="134" t="str">
        <f>IFERROR(VLOOKUP(D48,DB!A:F,6,0),"")</f>
        <v/>
      </c>
      <c r="J48" s="134" t="str">
        <f>IFERROR(VLOOKUP(D48,DB!A:G,7,0),"")</f>
        <v/>
      </c>
      <c r="K48" s="138"/>
      <c r="L48" s="139" t="str">
        <f>IFERROR(VLOOKUP(D48,DB!A:I,9,0),"")</f>
        <v/>
      </c>
    </row>
    <row r="49" spans="1:12" ht="15" customHeight="1">
      <c r="A49" s="170"/>
      <c r="B49" s="134" t="str">
        <f>IFERROR(VLOOKUP(D49,DB!A:K,11,0),"")</f>
        <v/>
      </c>
      <c r="C49" s="134"/>
      <c r="D49" s="134"/>
      <c r="E49" s="135"/>
      <c r="F49" s="136"/>
      <c r="G49" s="137">
        <f ca="1">IFERROR(NOW()-F49,"")</f>
        <v>45959.483226620374</v>
      </c>
      <c r="H49" s="136"/>
      <c r="I49" s="134" t="str">
        <f>IFERROR(VLOOKUP(D49,DB!A:F,6,0),"")</f>
        <v/>
      </c>
      <c r="J49" s="134" t="str">
        <f>IFERROR(VLOOKUP(D49,DB!A:G,7,0),"")</f>
        <v/>
      </c>
      <c r="K49" s="138"/>
      <c r="L49" s="139" t="str">
        <f>IFERROR(VLOOKUP(D49,DB!A:I,9,0),"")</f>
        <v/>
      </c>
    </row>
    <row r="50" spans="1:12" ht="15" customHeight="1">
      <c r="A50" s="170"/>
      <c r="B50" s="134" t="str">
        <f>IFERROR(VLOOKUP(D50,DB!A:K,11,0),"")</f>
        <v/>
      </c>
      <c r="C50" s="134"/>
      <c r="D50" s="134"/>
      <c r="E50" s="135"/>
      <c r="F50" s="136"/>
      <c r="G50" s="137">
        <f ca="1">IFERROR(NOW()-F50,"")</f>
        <v>45959.483226620374</v>
      </c>
      <c r="H50" s="136"/>
      <c r="I50" s="134" t="str">
        <f>IFERROR(VLOOKUP(D50,DB!A:F,6,0),"")</f>
        <v/>
      </c>
      <c r="J50" s="134" t="str">
        <f>IFERROR(VLOOKUP(D50,DB!A:G,7,0),"")</f>
        <v/>
      </c>
      <c r="K50" s="138"/>
      <c r="L50" s="139" t="str">
        <f>IFERROR(VLOOKUP(D50,DB!A:I,9,0),"")</f>
        <v/>
      </c>
    </row>
    <row r="51" spans="1:12" ht="15" customHeight="1">
      <c r="A51" s="170"/>
      <c r="B51" s="134" t="str">
        <f>IFERROR(VLOOKUP(D51,DB!A:K,11,0),"")</f>
        <v/>
      </c>
      <c r="C51" s="134"/>
      <c r="D51" s="134"/>
      <c r="E51" s="135"/>
      <c r="F51" s="136"/>
      <c r="G51" s="137">
        <f ca="1">IFERROR(NOW()-F51,"")</f>
        <v>45959.483226620374</v>
      </c>
      <c r="H51" s="136"/>
      <c r="I51" s="134" t="str">
        <f>IFERROR(VLOOKUP(D51,DB!A:F,6,0),"")</f>
        <v/>
      </c>
      <c r="J51" s="134" t="str">
        <f>IFERROR(VLOOKUP(D51,DB!A:G,7,0),"")</f>
        <v/>
      </c>
      <c r="K51" s="138"/>
      <c r="L51" s="139" t="str">
        <f>IFERROR(VLOOKUP(D51,DB!A:I,9,0),"")</f>
        <v/>
      </c>
    </row>
    <row r="52" spans="1:12" ht="15" customHeight="1">
      <c r="A52" s="170"/>
      <c r="B52" s="134" t="str">
        <f>IFERROR(VLOOKUP(D52,DB!A:K,11,0),"")</f>
        <v/>
      </c>
      <c r="C52" s="134"/>
      <c r="D52" s="134"/>
      <c r="E52" s="135"/>
      <c r="F52" s="136"/>
      <c r="G52" s="137">
        <f ca="1">IFERROR(NOW()-F52,"")</f>
        <v>45959.483226620374</v>
      </c>
      <c r="H52" s="136"/>
      <c r="I52" s="134" t="str">
        <f>IFERROR(VLOOKUP(D52,DB!A:F,6,0),"")</f>
        <v/>
      </c>
      <c r="J52" s="134" t="str">
        <f>IFERROR(VLOOKUP(D52,DB!A:G,7,0),"")</f>
        <v/>
      </c>
      <c r="K52" s="138"/>
      <c r="L52" s="139" t="str">
        <f>IFERROR(VLOOKUP(D52,DB!A:I,9,0),"")</f>
        <v/>
      </c>
    </row>
    <row r="53" spans="1:12" ht="15" customHeight="1">
      <c r="A53" s="170"/>
      <c r="B53" s="134" t="str">
        <f>IFERROR(VLOOKUP(D53,DB!A:K,11,0),"")</f>
        <v/>
      </c>
      <c r="C53" s="134"/>
      <c r="D53" s="134"/>
      <c r="E53" s="135"/>
      <c r="F53" s="136"/>
      <c r="G53" s="137">
        <f ca="1">IFERROR(NOW()-F53,"")</f>
        <v>45959.483226620374</v>
      </c>
      <c r="H53" s="136"/>
      <c r="I53" s="134" t="str">
        <f>IFERROR(VLOOKUP(D53,DB!A:F,6,0),"")</f>
        <v/>
      </c>
      <c r="J53" s="134" t="str">
        <f>IFERROR(VLOOKUP(D53,DB!A:G,7,0),"")</f>
        <v/>
      </c>
      <c r="K53" s="138"/>
      <c r="L53" s="139" t="str">
        <f>IFERROR(VLOOKUP(D53,DB!A:I,9,0),"")</f>
        <v/>
      </c>
    </row>
    <row r="54" spans="1:12" ht="15" customHeight="1">
      <c r="A54" s="170"/>
      <c r="B54" s="134" t="str">
        <f>IFERROR(VLOOKUP(D54,DB!A:K,11,0),"")</f>
        <v/>
      </c>
      <c r="C54" s="134"/>
      <c r="D54" s="134"/>
      <c r="E54" s="135"/>
      <c r="F54" s="136"/>
      <c r="G54" s="137">
        <f ca="1">IFERROR(NOW()-F54,"")</f>
        <v>45959.483226620374</v>
      </c>
      <c r="H54" s="136"/>
      <c r="I54" s="134" t="str">
        <f>IFERROR(VLOOKUP(D54,DB!A:F,6,0),"")</f>
        <v/>
      </c>
      <c r="J54" s="134" t="str">
        <f>IFERROR(VLOOKUP(D54,DB!A:G,7,0),"")</f>
        <v/>
      </c>
      <c r="K54" s="138"/>
      <c r="L54" s="139" t="str">
        <f>IFERROR(VLOOKUP(D54,DB!A:I,9,0),"")</f>
        <v/>
      </c>
    </row>
    <row r="55" spans="1:12" ht="15" customHeight="1">
      <c r="A55" s="170"/>
      <c r="B55" s="134" t="str">
        <f>IFERROR(VLOOKUP(D55,DB!A:K,11,0),"")</f>
        <v/>
      </c>
      <c r="C55" s="134"/>
      <c r="D55" s="134"/>
      <c r="E55" s="135"/>
      <c r="F55" s="136"/>
      <c r="G55" s="137">
        <f ca="1">IFERROR(NOW()-F55,"")</f>
        <v>45959.483226620374</v>
      </c>
      <c r="H55" s="136"/>
      <c r="I55" s="134" t="str">
        <f>IFERROR(VLOOKUP(D55,DB!A:F,6,0),"")</f>
        <v/>
      </c>
      <c r="J55" s="134" t="str">
        <f>IFERROR(VLOOKUP(D55,DB!A:G,7,0),"")</f>
        <v/>
      </c>
      <c r="K55" s="138"/>
      <c r="L55" s="139" t="str">
        <f>IFERROR(VLOOKUP(D55,DB!A:I,9,0),"")</f>
        <v/>
      </c>
    </row>
    <row r="56" spans="1:12" ht="15" customHeight="1">
      <c r="A56" s="170"/>
      <c r="B56" s="134" t="str">
        <f>IFERROR(VLOOKUP(D56,DB!A:K,11,0),"")</f>
        <v/>
      </c>
      <c r="C56" s="134"/>
      <c r="D56" s="134"/>
      <c r="E56" s="135"/>
      <c r="F56" s="136"/>
      <c r="G56" s="137">
        <f ca="1">IFERROR(NOW()-F56,"")</f>
        <v>45959.483226620374</v>
      </c>
      <c r="H56" s="136"/>
      <c r="I56" s="134" t="str">
        <f>IFERROR(VLOOKUP(D56,DB!A:F,6,0),"")</f>
        <v/>
      </c>
      <c r="J56" s="134" t="str">
        <f>IFERROR(VLOOKUP(D56,DB!A:G,7,0),"")</f>
        <v/>
      </c>
      <c r="K56" s="138"/>
      <c r="L56" s="139" t="str">
        <f>IFERROR(VLOOKUP(D56,DB!A:I,9,0),"")</f>
        <v/>
      </c>
    </row>
    <row r="57" spans="1:12" ht="15" customHeight="1">
      <c r="A57" s="170"/>
      <c r="B57" s="134" t="str">
        <f>IFERROR(VLOOKUP(D57,DB!A:K,11,0),"")</f>
        <v/>
      </c>
      <c r="C57" s="134"/>
      <c r="D57" s="134"/>
      <c r="E57" s="135"/>
      <c r="F57" s="136"/>
      <c r="G57" s="137">
        <f ca="1">IFERROR(NOW()-F57,"")</f>
        <v>45959.483226620374</v>
      </c>
      <c r="H57" s="136"/>
      <c r="I57" s="134" t="str">
        <f>IFERROR(VLOOKUP(D57,DB!A:F,6,0),"")</f>
        <v/>
      </c>
      <c r="J57" s="134" t="str">
        <f>IFERROR(VLOOKUP(D57,DB!A:G,7,0),"")</f>
        <v/>
      </c>
      <c r="K57" s="138"/>
      <c r="L57" s="139" t="str">
        <f>IFERROR(VLOOKUP(D57,DB!A:I,9,0),"")</f>
        <v/>
      </c>
    </row>
    <row r="58" spans="1:12" ht="15" customHeight="1">
      <c r="A58" s="170"/>
      <c r="B58" s="134" t="str">
        <f>IFERROR(VLOOKUP(D58,DB!A:K,11,0),"")</f>
        <v/>
      </c>
      <c r="C58" s="134"/>
      <c r="D58" s="134"/>
      <c r="E58" s="135"/>
      <c r="F58" s="136"/>
      <c r="G58" s="137">
        <f ca="1">IFERROR(NOW()-F58,"")</f>
        <v>45959.483226620374</v>
      </c>
      <c r="H58" s="136"/>
      <c r="I58" s="134" t="str">
        <f>IFERROR(VLOOKUP(D58,DB!A:F,6,0),"")</f>
        <v/>
      </c>
      <c r="J58" s="134" t="str">
        <f>IFERROR(VLOOKUP(D58,DB!A:G,7,0),"")</f>
        <v/>
      </c>
      <c r="K58" s="138"/>
      <c r="L58" s="139" t="str">
        <f>IFERROR(VLOOKUP(D58,DB!A:I,9,0),"")</f>
        <v/>
      </c>
    </row>
    <row r="59" spans="1:12" ht="15" customHeight="1">
      <c r="A59" s="170"/>
      <c r="B59" s="134" t="str">
        <f>IFERROR(VLOOKUP(D59,DB!A:K,11,0),"")</f>
        <v/>
      </c>
      <c r="C59" s="134"/>
      <c r="D59" s="134"/>
      <c r="E59" s="135"/>
      <c r="F59" s="136"/>
      <c r="G59" s="137">
        <f ca="1">IFERROR(NOW()-F59,"")</f>
        <v>45959.483226620374</v>
      </c>
      <c r="H59" s="136"/>
      <c r="I59" s="134" t="str">
        <f>IFERROR(VLOOKUP(D59,DB!A:F,6,0),"")</f>
        <v/>
      </c>
      <c r="J59" s="134" t="str">
        <f>IFERROR(VLOOKUP(D59,DB!A:G,7,0),"")</f>
        <v/>
      </c>
      <c r="K59" s="138"/>
      <c r="L59" s="139" t="str">
        <f>IFERROR(VLOOKUP(D59,DB!A:I,9,0),"")</f>
        <v/>
      </c>
    </row>
    <row r="60" spans="1:12" ht="15" customHeight="1">
      <c r="A60" s="170"/>
      <c r="B60" s="134" t="str">
        <f>IFERROR(VLOOKUP(D60,DB!A:K,11,0),"")</f>
        <v/>
      </c>
      <c r="C60" s="134"/>
      <c r="D60" s="134"/>
      <c r="E60" s="135"/>
      <c r="F60" s="136"/>
      <c r="G60" s="137">
        <f ca="1">IFERROR(NOW()-F60,"")</f>
        <v>45959.483226620374</v>
      </c>
      <c r="H60" s="136"/>
      <c r="I60" s="134" t="str">
        <f>IFERROR(VLOOKUP(D60,DB!A:F,6,0),"")</f>
        <v/>
      </c>
      <c r="J60" s="134" t="str">
        <f>IFERROR(VLOOKUP(D60,DB!A:G,7,0),"")</f>
        <v/>
      </c>
      <c r="K60" s="138"/>
      <c r="L60" s="139" t="str">
        <f>IFERROR(VLOOKUP(D60,DB!A:I,9,0),"")</f>
        <v/>
      </c>
    </row>
    <row r="61" spans="1:12" ht="15" customHeight="1">
      <c r="A61" s="170"/>
      <c r="B61" s="134" t="str">
        <f>IFERROR(VLOOKUP(D61,DB!A:K,11,0),"")</f>
        <v/>
      </c>
      <c r="C61" s="134"/>
      <c r="D61" s="134"/>
      <c r="E61" s="135"/>
      <c r="F61" s="136"/>
      <c r="G61" s="137">
        <f ca="1">IFERROR(NOW()-F61,"")</f>
        <v>45959.483226620374</v>
      </c>
      <c r="H61" s="136"/>
      <c r="I61" s="134" t="str">
        <f>IFERROR(VLOOKUP(D61,DB!A:F,6,0),"")</f>
        <v/>
      </c>
      <c r="J61" s="134" t="str">
        <f>IFERROR(VLOOKUP(D61,DB!A:G,7,0),"")</f>
        <v/>
      </c>
      <c r="K61" s="138"/>
      <c r="L61" s="139" t="str">
        <f>IFERROR(VLOOKUP(D61,DB!A:I,9,0),"")</f>
        <v/>
      </c>
    </row>
    <row r="62" spans="1:12" ht="15" customHeight="1">
      <c r="A62" s="170"/>
      <c r="B62" s="134" t="str">
        <f>IFERROR(VLOOKUP(D62,DB!A:K,11,0),"")</f>
        <v/>
      </c>
      <c r="C62" s="134"/>
      <c r="D62" s="134"/>
      <c r="E62" s="135"/>
      <c r="F62" s="136"/>
      <c r="G62" s="137">
        <f ca="1">IFERROR(NOW()-F62,"")</f>
        <v>45959.483226620374</v>
      </c>
      <c r="H62" s="136"/>
      <c r="I62" s="134" t="str">
        <f>IFERROR(VLOOKUP(D62,DB!A:F,6,0),"")</f>
        <v/>
      </c>
      <c r="J62" s="134" t="str">
        <f>IFERROR(VLOOKUP(D62,DB!A:G,7,0),"")</f>
        <v/>
      </c>
      <c r="K62" s="138"/>
      <c r="L62" s="139" t="str">
        <f>IFERROR(VLOOKUP(D62,DB!A:I,9,0),"")</f>
        <v/>
      </c>
    </row>
    <row r="63" spans="1:12" ht="15" customHeight="1">
      <c r="A63" s="170"/>
      <c r="B63" s="134" t="str">
        <f>IFERROR(VLOOKUP(D63,DB!A:K,11,0),"")</f>
        <v/>
      </c>
      <c r="C63" s="134"/>
      <c r="D63" s="134"/>
      <c r="E63" s="135"/>
      <c r="F63" s="136"/>
      <c r="G63" s="137">
        <f ca="1">IFERROR(NOW()-F63,"")</f>
        <v>45959.483226620374</v>
      </c>
      <c r="H63" s="136"/>
      <c r="I63" s="134" t="str">
        <f>IFERROR(VLOOKUP(D63,DB!A:F,6,0),"")</f>
        <v/>
      </c>
      <c r="J63" s="134" t="str">
        <f>IFERROR(VLOOKUP(D63,DB!A:G,7,0),"")</f>
        <v/>
      </c>
      <c r="K63" s="138"/>
      <c r="L63" s="139" t="str">
        <f>IFERROR(VLOOKUP(D63,DB!A:I,9,0),"")</f>
        <v/>
      </c>
    </row>
    <row r="64" spans="1:12" ht="15" customHeight="1">
      <c r="A64" s="170"/>
      <c r="B64" s="134" t="str">
        <f>IFERROR(VLOOKUP(D64,DB!A:K,11,0),"")</f>
        <v/>
      </c>
      <c r="C64" s="134"/>
      <c r="D64" s="134"/>
      <c r="E64" s="135"/>
      <c r="F64" s="136"/>
      <c r="G64" s="137">
        <f ca="1">IFERROR(NOW()-F64,"")</f>
        <v>45959.483226620374</v>
      </c>
      <c r="H64" s="136"/>
      <c r="I64" s="134" t="str">
        <f>IFERROR(VLOOKUP(D64,DB!A:F,6,0),"")</f>
        <v/>
      </c>
      <c r="J64" s="134" t="str">
        <f>IFERROR(VLOOKUP(D64,DB!A:G,7,0),"")</f>
        <v/>
      </c>
      <c r="K64" s="138"/>
      <c r="L64" s="139" t="str">
        <f>IFERROR(VLOOKUP(D64,DB!A:I,9,0),"")</f>
        <v/>
      </c>
    </row>
    <row r="65" spans="1:12" ht="15" customHeight="1">
      <c r="A65" s="170"/>
      <c r="B65" s="134" t="str">
        <f>IFERROR(VLOOKUP(D65,DB!A:K,11,0),"")</f>
        <v/>
      </c>
      <c r="C65" s="134"/>
      <c r="D65" s="134"/>
      <c r="E65" s="135"/>
      <c r="F65" s="136"/>
      <c r="G65" s="137">
        <f ca="1">IFERROR(NOW()-F65,"")</f>
        <v>45959.483226620374</v>
      </c>
      <c r="H65" s="136"/>
      <c r="I65" s="134" t="str">
        <f>IFERROR(VLOOKUP(D65,DB!A:F,6,0),"")</f>
        <v/>
      </c>
      <c r="J65" s="134" t="str">
        <f>IFERROR(VLOOKUP(D65,DB!A:G,7,0),"")</f>
        <v/>
      </c>
      <c r="K65" s="138"/>
      <c r="L65" s="139" t="str">
        <f>IFERROR(VLOOKUP(D65,DB!A:I,9,0),"")</f>
        <v/>
      </c>
    </row>
    <row r="66" spans="1:12" ht="15" customHeight="1">
      <c r="A66" s="170"/>
      <c r="B66" s="134" t="str">
        <f>IFERROR(VLOOKUP(D66,DB!A:K,11,0),"")</f>
        <v/>
      </c>
      <c r="C66" s="134"/>
      <c r="D66" s="134"/>
      <c r="E66" s="135"/>
      <c r="F66" s="136"/>
      <c r="G66" s="137">
        <f ca="1">IFERROR(NOW()-F66,"")</f>
        <v>45959.483226620374</v>
      </c>
      <c r="H66" s="136"/>
      <c r="I66" s="134" t="str">
        <f>IFERROR(VLOOKUP(D66,DB!A:F,6,0),"")</f>
        <v/>
      </c>
      <c r="J66" s="134" t="str">
        <f>IFERROR(VLOOKUP(D66,DB!A:G,7,0),"")</f>
        <v/>
      </c>
      <c r="K66" s="138"/>
      <c r="L66" s="139" t="str">
        <f>IFERROR(VLOOKUP(D66,DB!A:I,9,0),"")</f>
        <v/>
      </c>
    </row>
    <row r="67" spans="1:12" ht="15" customHeight="1">
      <c r="A67" s="170"/>
      <c r="B67" s="134" t="str">
        <f>IFERROR(VLOOKUP(D67,DB!A:K,11,0),"")</f>
        <v/>
      </c>
      <c r="C67" s="134"/>
      <c r="D67" s="134"/>
      <c r="E67" s="135"/>
      <c r="F67" s="136"/>
      <c r="G67" s="137">
        <f ca="1">IFERROR(NOW()-F67,"")</f>
        <v>45959.483226620374</v>
      </c>
      <c r="H67" s="136"/>
      <c r="I67" s="134" t="str">
        <f>IFERROR(VLOOKUP(D67,DB!A:F,6,0),"")</f>
        <v/>
      </c>
      <c r="J67" s="134" t="str">
        <f>IFERROR(VLOOKUP(D67,DB!A:G,7,0),"")</f>
        <v/>
      </c>
      <c r="K67" s="138"/>
      <c r="L67" s="139" t="str">
        <f>IFERROR(VLOOKUP(D67,DB!A:I,9,0),"")</f>
        <v/>
      </c>
    </row>
    <row r="68" spans="1:12" ht="15" customHeight="1">
      <c r="A68" s="170"/>
      <c r="B68" s="134" t="str">
        <f>IFERROR(VLOOKUP(D68,DB!A:K,11,0),"")</f>
        <v/>
      </c>
      <c r="C68" s="134"/>
      <c r="D68" s="134"/>
      <c r="E68" s="135"/>
      <c r="F68" s="136"/>
      <c r="G68" s="137">
        <f ca="1">IFERROR(NOW()-F68,"")</f>
        <v>45959.483226620374</v>
      </c>
      <c r="H68" s="136"/>
      <c r="I68" s="134" t="str">
        <f>IFERROR(VLOOKUP(D68,DB!A:F,6,0),"")</f>
        <v/>
      </c>
      <c r="J68" s="134" t="str">
        <f>IFERROR(VLOOKUP(D68,DB!A:G,7,0),"")</f>
        <v/>
      </c>
      <c r="K68" s="138"/>
      <c r="L68" s="139" t="str">
        <f>IFERROR(VLOOKUP(D68,DB!A:I,9,0),"")</f>
        <v/>
      </c>
    </row>
    <row r="69" spans="1:12" ht="15" customHeight="1">
      <c r="A69" s="170"/>
      <c r="B69" s="134" t="str">
        <f>IFERROR(VLOOKUP(D69,DB!A:K,11,0),"")</f>
        <v/>
      </c>
      <c r="C69" s="134"/>
      <c r="D69" s="134"/>
      <c r="E69" s="135"/>
      <c r="F69" s="136"/>
      <c r="G69" s="137">
        <f ca="1">IFERROR(NOW()-F69,"")</f>
        <v>45959.483226620374</v>
      </c>
      <c r="H69" s="136"/>
      <c r="I69" s="134" t="str">
        <f>IFERROR(VLOOKUP(D69,DB!A:F,6,0),"")</f>
        <v/>
      </c>
      <c r="J69" s="134" t="str">
        <f>IFERROR(VLOOKUP(D69,DB!A:G,7,0),"")</f>
        <v/>
      </c>
      <c r="K69" s="138"/>
      <c r="L69" s="139" t="str">
        <f>IFERROR(VLOOKUP(D69,DB!A:I,9,0),"")</f>
        <v/>
      </c>
    </row>
    <row r="70" spans="1:12" ht="15" customHeight="1">
      <c r="A70" s="170"/>
      <c r="B70" s="134" t="str">
        <f>IFERROR(VLOOKUP(D70,DB!A:K,11,0),"")</f>
        <v/>
      </c>
      <c r="C70" s="134"/>
      <c r="D70" s="134"/>
      <c r="E70" s="135"/>
      <c r="F70" s="136"/>
      <c r="G70" s="137">
        <f ca="1">IFERROR(NOW()-F70,"")</f>
        <v>45959.483226620374</v>
      </c>
      <c r="H70" s="136"/>
      <c r="I70" s="134" t="str">
        <f>IFERROR(VLOOKUP(D70,DB!A:F,6,0),"")</f>
        <v/>
      </c>
      <c r="J70" s="134" t="str">
        <f>IFERROR(VLOOKUP(D70,DB!A:G,7,0),"")</f>
        <v/>
      </c>
      <c r="K70" s="138"/>
      <c r="L70" s="139" t="str">
        <f>IFERROR(VLOOKUP(D70,DB!A:I,9,0),"")</f>
        <v/>
      </c>
    </row>
    <row r="71" spans="1:12" ht="15" customHeight="1">
      <c r="A71" s="170"/>
      <c r="B71" s="134" t="str">
        <f>IFERROR(VLOOKUP(D71,DB!A:K,11,0),"")</f>
        <v/>
      </c>
      <c r="C71" s="134"/>
      <c r="D71" s="134"/>
      <c r="E71" s="135"/>
      <c r="F71" s="136"/>
      <c r="G71" s="137">
        <f ca="1">IFERROR(NOW()-F71,"")</f>
        <v>45959.483226620374</v>
      </c>
      <c r="H71" s="136"/>
      <c r="I71" s="134" t="str">
        <f>IFERROR(VLOOKUP(D71,DB!A:F,6,0),"")</f>
        <v/>
      </c>
      <c r="J71" s="134" t="str">
        <f>IFERROR(VLOOKUP(D71,DB!A:G,7,0),"")</f>
        <v/>
      </c>
      <c r="K71" s="138"/>
      <c r="L71" s="139" t="str">
        <f>IFERROR(VLOOKUP(D71,DB!A:I,9,0),"")</f>
        <v/>
      </c>
    </row>
    <row r="72" spans="1:12" ht="15" customHeight="1">
      <c r="A72" s="170"/>
      <c r="B72" s="134" t="str">
        <f>IFERROR(VLOOKUP(D72,DB!A:K,11,0),"")</f>
        <v/>
      </c>
      <c r="C72" s="134"/>
      <c r="D72" s="134"/>
      <c r="E72" s="135"/>
      <c r="F72" s="136"/>
      <c r="G72" s="137">
        <f ca="1">IFERROR(NOW()-F72,"")</f>
        <v>45959.483226620374</v>
      </c>
      <c r="H72" s="136"/>
      <c r="I72" s="134" t="str">
        <f>IFERROR(VLOOKUP(D72,DB!A:F,6,0),"")</f>
        <v/>
      </c>
      <c r="J72" s="134" t="str">
        <f>IFERROR(VLOOKUP(D72,DB!A:G,7,0),"")</f>
        <v/>
      </c>
      <c r="K72" s="138"/>
      <c r="L72" s="139" t="str">
        <f>IFERROR(VLOOKUP(D72,DB!A:I,9,0),"")</f>
        <v/>
      </c>
    </row>
    <row r="73" spans="1:12" ht="15" customHeight="1">
      <c r="A73" s="170"/>
      <c r="B73" s="134" t="str">
        <f>IFERROR(VLOOKUP(D73,DB!A:K,11,0),"")</f>
        <v/>
      </c>
      <c r="C73" s="134"/>
      <c r="D73" s="134"/>
      <c r="E73" s="135"/>
      <c r="F73" s="136"/>
      <c r="G73" s="137">
        <f ca="1">IFERROR(NOW()-F73,"")</f>
        <v>45959.483226620374</v>
      </c>
      <c r="H73" s="136"/>
      <c r="I73" s="134" t="str">
        <f>IFERROR(VLOOKUP(D73,DB!A:F,6,0),"")</f>
        <v/>
      </c>
      <c r="J73" s="134" t="str">
        <f>IFERROR(VLOOKUP(D73,DB!A:G,7,0),"")</f>
        <v/>
      </c>
      <c r="K73" s="138"/>
      <c r="L73" s="139" t="str">
        <f>IFERROR(VLOOKUP(D73,DB!A:I,9,0),"")</f>
        <v/>
      </c>
    </row>
    <row r="74" spans="1:12" ht="15" customHeight="1">
      <c r="A74" s="170"/>
      <c r="B74" s="134" t="str">
        <f>IFERROR(VLOOKUP(D74,DB!A:K,11,0),"")</f>
        <v/>
      </c>
      <c r="C74" s="134"/>
      <c r="D74" s="134"/>
      <c r="E74" s="135"/>
      <c r="F74" s="136"/>
      <c r="G74" s="137">
        <f ca="1">IFERROR(NOW()-F74,"")</f>
        <v>45959.483226620374</v>
      </c>
      <c r="H74" s="136"/>
      <c r="I74" s="134" t="str">
        <f>IFERROR(VLOOKUP(D74,DB!A:F,6,0),"")</f>
        <v/>
      </c>
      <c r="J74" s="134" t="str">
        <f>IFERROR(VLOOKUP(D74,DB!A:G,7,0),"")</f>
        <v/>
      </c>
      <c r="K74" s="138"/>
      <c r="L74" s="139" t="str">
        <f>IFERROR(VLOOKUP(D74,DB!A:I,9,0),"")</f>
        <v/>
      </c>
    </row>
    <row r="75" spans="1:12" ht="15" customHeight="1">
      <c r="A75" s="170"/>
      <c r="B75" s="134" t="str">
        <f>IFERROR(VLOOKUP(D75,DB!A:K,11,0),"")</f>
        <v/>
      </c>
      <c r="C75" s="134"/>
      <c r="D75" s="134"/>
      <c r="E75" s="135"/>
      <c r="F75" s="136"/>
      <c r="G75" s="137">
        <f ca="1">IFERROR(NOW()-F75,"")</f>
        <v>45959.483226620374</v>
      </c>
      <c r="H75" s="136"/>
      <c r="I75" s="134" t="str">
        <f>IFERROR(VLOOKUP(D75,DB!A:F,6,0),"")</f>
        <v/>
      </c>
      <c r="J75" s="134" t="str">
        <f>IFERROR(VLOOKUP(D75,DB!A:G,7,0),"")</f>
        <v/>
      </c>
      <c r="K75" s="138"/>
      <c r="L75" s="139" t="str">
        <f>IFERROR(VLOOKUP(D75,DB!A:I,9,0),"")</f>
        <v/>
      </c>
    </row>
    <row r="76" spans="1:12" ht="15" customHeight="1">
      <c r="A76" s="170"/>
      <c r="B76" s="134" t="str">
        <f>IFERROR(VLOOKUP(D76,DB!A:K,11,0),"")</f>
        <v/>
      </c>
      <c r="C76" s="134"/>
      <c r="D76" s="134"/>
      <c r="E76" s="135"/>
      <c r="F76" s="136"/>
      <c r="G76" s="137">
        <f ca="1">IFERROR(NOW()-F76,"")</f>
        <v>45959.483226620374</v>
      </c>
      <c r="H76" s="136"/>
      <c r="I76" s="134" t="str">
        <f>IFERROR(VLOOKUP(D76,DB!A:F,6,0),"")</f>
        <v/>
      </c>
      <c r="J76" s="134" t="str">
        <f>IFERROR(VLOOKUP(D76,DB!A:G,7,0),"")</f>
        <v/>
      </c>
      <c r="K76" s="138"/>
      <c r="L76" s="139" t="str">
        <f>IFERROR(VLOOKUP(D76,DB!A:I,9,0),"")</f>
        <v/>
      </c>
    </row>
    <row r="77" spans="1:12" ht="15" customHeight="1">
      <c r="A77" s="170"/>
      <c r="B77" s="134" t="str">
        <f>IFERROR(VLOOKUP(D77,DB!A:K,11,0),"")</f>
        <v/>
      </c>
      <c r="C77" s="134"/>
      <c r="D77" s="134"/>
      <c r="E77" s="135"/>
      <c r="F77" s="136"/>
      <c r="G77" s="137">
        <f ca="1">IFERROR(NOW()-F77,"")</f>
        <v>45959.483226620374</v>
      </c>
      <c r="H77" s="136"/>
      <c r="I77" s="134" t="str">
        <f>IFERROR(VLOOKUP(D77,DB!A:F,6,0),"")</f>
        <v/>
      </c>
      <c r="J77" s="134" t="str">
        <f>IFERROR(VLOOKUP(D77,DB!A:G,7,0),"")</f>
        <v/>
      </c>
      <c r="K77" s="138"/>
      <c r="L77" s="139" t="str">
        <f>IFERROR(VLOOKUP(D77,DB!A:I,9,0),"")</f>
        <v/>
      </c>
    </row>
    <row r="78" spans="1:12" ht="15" customHeight="1">
      <c r="A78" s="170"/>
      <c r="B78" s="134" t="str">
        <f>IFERROR(VLOOKUP(D78,DB!A:K,11,0),"")</f>
        <v/>
      </c>
      <c r="C78" s="134"/>
      <c r="D78" s="134"/>
      <c r="E78" s="135"/>
      <c r="F78" s="136"/>
      <c r="G78" s="137">
        <f ca="1">IFERROR(NOW()-F78,"")</f>
        <v>45959.483226620374</v>
      </c>
      <c r="H78" s="136"/>
      <c r="I78" s="134" t="str">
        <f>IFERROR(VLOOKUP(D78,DB!A:F,6,0),"")</f>
        <v/>
      </c>
      <c r="J78" s="134" t="str">
        <f>IFERROR(VLOOKUP(D78,DB!A:G,7,0),"")</f>
        <v/>
      </c>
      <c r="K78" s="138"/>
      <c r="L78" s="139" t="str">
        <f>IFERROR(VLOOKUP(D78,DB!A:I,9,0),"")</f>
        <v/>
      </c>
    </row>
    <row r="79" spans="1:12" ht="15" customHeight="1">
      <c r="A79" s="170"/>
      <c r="B79" s="134" t="str">
        <f>IFERROR(VLOOKUP(D79,DB!A:K,11,0),"")</f>
        <v/>
      </c>
      <c r="C79" s="134"/>
      <c r="D79" s="134"/>
      <c r="E79" s="135"/>
      <c r="F79" s="136"/>
      <c r="G79" s="137">
        <f ca="1">IFERROR(NOW()-F79,"")</f>
        <v>45959.483226620374</v>
      </c>
      <c r="H79" s="136"/>
      <c r="I79" s="134" t="str">
        <f>IFERROR(VLOOKUP(D79,DB!A:F,6,0),"")</f>
        <v/>
      </c>
      <c r="J79" s="134" t="str">
        <f>IFERROR(VLOOKUP(D79,DB!A:G,7,0),"")</f>
        <v/>
      </c>
      <c r="K79" s="138"/>
      <c r="L79" s="139" t="str">
        <f>IFERROR(VLOOKUP(D79,DB!A:I,9,0),"")</f>
        <v/>
      </c>
    </row>
    <row r="80" spans="1:12" ht="15" customHeight="1">
      <c r="A80" s="170"/>
      <c r="B80" s="134" t="str">
        <f>IFERROR(VLOOKUP(D80,DB!A:K,11,0),"")</f>
        <v/>
      </c>
      <c r="C80" s="134"/>
      <c r="D80" s="134"/>
      <c r="E80" s="135"/>
      <c r="F80" s="136"/>
      <c r="G80" s="137">
        <f ca="1">IFERROR(NOW()-F80,"")</f>
        <v>45959.483226620374</v>
      </c>
      <c r="H80" s="136"/>
      <c r="I80" s="134" t="str">
        <f>IFERROR(VLOOKUP(D80,DB!A:F,6,0),"")</f>
        <v/>
      </c>
      <c r="J80" s="134" t="str">
        <f>IFERROR(VLOOKUP(D80,DB!A:G,7,0),"")</f>
        <v/>
      </c>
      <c r="K80" s="138"/>
      <c r="L80" s="139" t="str">
        <f>IFERROR(VLOOKUP(D80,DB!A:I,9,0),"")</f>
        <v/>
      </c>
    </row>
    <row r="81" spans="1:12" ht="15" customHeight="1">
      <c r="A81" s="170"/>
      <c r="B81" s="134" t="str">
        <f>IFERROR(VLOOKUP(D81,DB!A:K,11,0),"")</f>
        <v/>
      </c>
      <c r="C81" s="134"/>
      <c r="D81" s="134"/>
      <c r="E81" s="135"/>
      <c r="F81" s="136"/>
      <c r="G81" s="137">
        <f ca="1">IFERROR(NOW()-F81,"")</f>
        <v>45959.483226620374</v>
      </c>
      <c r="H81" s="136"/>
      <c r="I81" s="134" t="str">
        <f>IFERROR(VLOOKUP(D81,DB!A:F,6,0),"")</f>
        <v/>
      </c>
      <c r="J81" s="134" t="str">
        <f>IFERROR(VLOOKUP(D81,DB!A:G,7,0),"")</f>
        <v/>
      </c>
      <c r="K81" s="138"/>
      <c r="L81" s="139" t="str">
        <f>IFERROR(VLOOKUP(D81,DB!A:I,9,0),"")</f>
        <v/>
      </c>
    </row>
    <row r="82" spans="1:12" ht="15" customHeight="1">
      <c r="A82" s="170"/>
      <c r="B82" s="134" t="str">
        <f>IFERROR(VLOOKUP(D82,DB!A:K,11,0),"")</f>
        <v/>
      </c>
      <c r="C82" s="134"/>
      <c r="D82" s="134"/>
      <c r="E82" s="135"/>
      <c r="F82" s="136"/>
      <c r="G82" s="137">
        <f ca="1">IFERROR(NOW()-F82,"")</f>
        <v>45959.483226620374</v>
      </c>
      <c r="H82" s="136"/>
      <c r="I82" s="134" t="str">
        <f>IFERROR(VLOOKUP(D82,DB!A:F,6,0),"")</f>
        <v/>
      </c>
      <c r="J82" s="134" t="str">
        <f>IFERROR(VLOOKUP(D82,DB!A:G,7,0),"")</f>
        <v/>
      </c>
      <c r="K82" s="138"/>
      <c r="L82" s="139" t="str">
        <f>IFERROR(VLOOKUP(D82,DB!A:I,9,0),"")</f>
        <v/>
      </c>
    </row>
    <row r="83" spans="1:12" ht="15" customHeight="1">
      <c r="A83" s="170"/>
      <c r="B83" s="134" t="str">
        <f>IFERROR(VLOOKUP(D83,DB!A:K,11,0),"")</f>
        <v/>
      </c>
      <c r="C83" s="134"/>
      <c r="D83" s="134"/>
      <c r="E83" s="135"/>
      <c r="F83" s="136"/>
      <c r="G83" s="137">
        <f ca="1">IFERROR(NOW()-F83,"")</f>
        <v>45959.483226620374</v>
      </c>
      <c r="H83" s="136"/>
      <c r="I83" s="134" t="str">
        <f>IFERROR(VLOOKUP(D83,DB!A:F,6,0),"")</f>
        <v/>
      </c>
      <c r="J83" s="134" t="str">
        <f>IFERROR(VLOOKUP(D83,DB!A:G,7,0),"")</f>
        <v/>
      </c>
      <c r="K83" s="138"/>
      <c r="L83" s="139" t="str">
        <f>IFERROR(VLOOKUP(D83,DB!A:I,9,0),"")</f>
        <v/>
      </c>
    </row>
    <row r="84" spans="1:12" ht="15" customHeight="1">
      <c r="A84" s="170"/>
      <c r="B84" s="134" t="str">
        <f>IFERROR(VLOOKUP(D84,DB!A:K,11,0),"")</f>
        <v/>
      </c>
      <c r="C84" s="134"/>
      <c r="D84" s="134"/>
      <c r="E84" s="135"/>
      <c r="F84" s="136"/>
      <c r="G84" s="137">
        <f ca="1">IFERROR(NOW()-F84,"")</f>
        <v>45959.483226620374</v>
      </c>
      <c r="H84" s="136"/>
      <c r="I84" s="134" t="str">
        <f>IFERROR(VLOOKUP(D84,DB!A:F,6,0),"")</f>
        <v/>
      </c>
      <c r="J84" s="134" t="str">
        <f>IFERROR(VLOOKUP(D84,DB!A:G,7,0),"")</f>
        <v/>
      </c>
      <c r="K84" s="138"/>
      <c r="L84" s="139" t="str">
        <f>IFERROR(VLOOKUP(D84,DB!A:I,9,0),"")</f>
        <v/>
      </c>
    </row>
    <row r="85" spans="1:12" ht="15" customHeight="1">
      <c r="A85" s="170"/>
      <c r="B85" s="134" t="str">
        <f>IFERROR(VLOOKUP(D85,DB!A:K,11,0),"")</f>
        <v/>
      </c>
      <c r="C85" s="134"/>
      <c r="D85" s="134"/>
      <c r="E85" s="135"/>
      <c r="F85" s="136"/>
      <c r="G85" s="137">
        <f ca="1">IFERROR(NOW()-F85,"")</f>
        <v>45959.483226620374</v>
      </c>
      <c r="H85" s="136"/>
      <c r="I85" s="134" t="str">
        <f>IFERROR(VLOOKUP(D85,DB!A:F,6,0),"")</f>
        <v/>
      </c>
      <c r="J85" s="134" t="str">
        <f>IFERROR(VLOOKUP(D85,DB!A:G,7,0),"")</f>
        <v/>
      </c>
      <c r="K85" s="138"/>
      <c r="L85" s="139" t="str">
        <f>IFERROR(VLOOKUP(D85,DB!A:I,9,0),"")</f>
        <v/>
      </c>
    </row>
    <row r="86" spans="1:12" ht="15" customHeight="1">
      <c r="A86" s="170"/>
      <c r="B86" s="134" t="str">
        <f>IFERROR(VLOOKUP(D86,DB!A:K,11,0),"")</f>
        <v/>
      </c>
      <c r="C86" s="134"/>
      <c r="D86" s="134"/>
      <c r="E86" s="135"/>
      <c r="F86" s="136"/>
      <c r="G86" s="137">
        <f ca="1">IFERROR(NOW()-F86,"")</f>
        <v>45959.483226620374</v>
      </c>
      <c r="H86" s="136"/>
      <c r="I86" s="134" t="str">
        <f>IFERROR(VLOOKUP(D86,DB!A:F,6,0),"")</f>
        <v/>
      </c>
      <c r="J86" s="134" t="str">
        <f>IFERROR(VLOOKUP(D86,DB!A:G,7,0),"")</f>
        <v/>
      </c>
      <c r="K86" s="138"/>
      <c r="L86" s="139" t="str">
        <f>IFERROR(VLOOKUP(D86,DB!A:I,9,0),"")</f>
        <v/>
      </c>
    </row>
    <row r="87" spans="1:12" ht="15" customHeight="1">
      <c r="A87" s="170"/>
      <c r="B87" s="134" t="str">
        <f>IFERROR(VLOOKUP(D87,DB!A:K,11,0),"")</f>
        <v/>
      </c>
      <c r="C87" s="134"/>
      <c r="D87" s="134"/>
      <c r="E87" s="135"/>
      <c r="F87" s="136"/>
      <c r="G87" s="137">
        <f ca="1">IFERROR(NOW()-F87,"")</f>
        <v>45959.483226620374</v>
      </c>
      <c r="H87" s="136"/>
      <c r="I87" s="134" t="str">
        <f>IFERROR(VLOOKUP(D87,DB!A:F,6,0),"")</f>
        <v/>
      </c>
      <c r="J87" s="134" t="str">
        <f>IFERROR(VLOOKUP(D87,DB!A:G,7,0),"")</f>
        <v/>
      </c>
      <c r="K87" s="138"/>
      <c r="L87" s="139" t="str">
        <f>IFERROR(VLOOKUP(D87,DB!A:I,9,0),"")</f>
        <v/>
      </c>
    </row>
    <row r="88" spans="1:12" ht="15" customHeight="1">
      <c r="A88" s="170"/>
      <c r="B88" s="134" t="str">
        <f>IFERROR(VLOOKUP(D88,DB!A:K,11,0),"")</f>
        <v/>
      </c>
      <c r="C88" s="134"/>
      <c r="D88" s="134"/>
      <c r="E88" s="135"/>
      <c r="F88" s="136"/>
      <c r="G88" s="137">
        <f ca="1">IFERROR(NOW()-F88,"")</f>
        <v>45959.483226620374</v>
      </c>
      <c r="H88" s="136"/>
      <c r="I88" s="134" t="str">
        <f>IFERROR(VLOOKUP(D88,DB!A:F,6,0),"")</f>
        <v/>
      </c>
      <c r="J88" s="134" t="str">
        <f>IFERROR(VLOOKUP(D88,DB!A:G,7,0),"")</f>
        <v/>
      </c>
      <c r="K88" s="138"/>
      <c r="L88" s="139" t="str">
        <f>IFERROR(VLOOKUP(D88,DB!A:I,9,0),"")</f>
        <v/>
      </c>
    </row>
    <row r="89" spans="1:12" ht="15" customHeight="1">
      <c r="A89" s="170"/>
      <c r="B89" s="134" t="str">
        <f>IFERROR(VLOOKUP(D89,DB!A:K,11,0),"")</f>
        <v/>
      </c>
      <c r="C89" s="134"/>
      <c r="D89" s="134"/>
      <c r="E89" s="135"/>
      <c r="F89" s="136"/>
      <c r="G89" s="137">
        <f ca="1">IFERROR(NOW()-F89,"")</f>
        <v>45959.483226620374</v>
      </c>
      <c r="H89" s="136"/>
      <c r="I89" s="134" t="str">
        <f>IFERROR(VLOOKUP(D89,DB!A:F,6,0),"")</f>
        <v/>
      </c>
      <c r="J89" s="134" t="str">
        <f>IFERROR(VLOOKUP(D89,DB!A:G,7,0),"")</f>
        <v/>
      </c>
      <c r="K89" s="138"/>
      <c r="L89" s="139" t="str">
        <f>IFERROR(VLOOKUP(D89,DB!A:I,9,0),"")</f>
        <v/>
      </c>
    </row>
    <row r="90" spans="1:12" ht="15" customHeight="1">
      <c r="A90" s="170"/>
      <c r="B90" s="134" t="str">
        <f>IFERROR(VLOOKUP(D90,DB!A:K,11,0),"")</f>
        <v/>
      </c>
      <c r="C90" s="134"/>
      <c r="D90" s="134"/>
      <c r="E90" s="135"/>
      <c r="F90" s="136"/>
      <c r="G90" s="137">
        <f ca="1">IFERROR(NOW()-F90,"")</f>
        <v>45959.483226620374</v>
      </c>
      <c r="H90" s="136"/>
      <c r="I90" s="134" t="str">
        <f>IFERROR(VLOOKUP(D90,DB!A:F,6,0),"")</f>
        <v/>
      </c>
      <c r="J90" s="134" t="str">
        <f>IFERROR(VLOOKUP(D90,DB!A:G,7,0),"")</f>
        <v/>
      </c>
      <c r="K90" s="138"/>
      <c r="L90" s="139" t="str">
        <f>IFERROR(VLOOKUP(D90,DB!A:I,9,0),"")</f>
        <v/>
      </c>
    </row>
    <row r="91" spans="1:12" ht="15" customHeight="1">
      <c r="A91" s="170"/>
      <c r="B91" s="134" t="str">
        <f>IFERROR(VLOOKUP(D91,DB!A:K,11,0),"")</f>
        <v/>
      </c>
      <c r="C91" s="134"/>
      <c r="D91" s="134"/>
      <c r="E91" s="135"/>
      <c r="F91" s="136"/>
      <c r="G91" s="137">
        <f ca="1">IFERROR(NOW()-F91,"")</f>
        <v>45959.483226620374</v>
      </c>
      <c r="H91" s="136"/>
      <c r="I91" s="134" t="str">
        <f>IFERROR(VLOOKUP(D91,DB!A:F,6,0),"")</f>
        <v/>
      </c>
      <c r="J91" s="134" t="str">
        <f>IFERROR(VLOOKUP(D91,DB!A:G,7,0),"")</f>
        <v/>
      </c>
      <c r="K91" s="138"/>
      <c r="L91" s="139" t="str">
        <f>IFERROR(VLOOKUP(D91,DB!A:I,9,0),"")</f>
        <v/>
      </c>
    </row>
    <row r="92" spans="1:12" ht="15" customHeight="1">
      <c r="A92" s="170"/>
      <c r="B92" s="134" t="str">
        <f>IFERROR(VLOOKUP(D92,DB!A:K,11,0),"")</f>
        <v/>
      </c>
      <c r="C92" s="134"/>
      <c r="D92" s="134"/>
      <c r="E92" s="135"/>
      <c r="F92" s="136"/>
      <c r="G92" s="137">
        <f ca="1">IFERROR(NOW()-F92,"")</f>
        <v>45959.483226620374</v>
      </c>
      <c r="H92" s="136"/>
      <c r="I92" s="134" t="str">
        <f>IFERROR(VLOOKUP(D92,DB!A:F,6,0),"")</f>
        <v/>
      </c>
      <c r="J92" s="134" t="str">
        <f>IFERROR(VLOOKUP(D92,DB!A:G,7,0),"")</f>
        <v/>
      </c>
      <c r="K92" s="138"/>
      <c r="L92" s="139" t="str">
        <f>IFERROR(VLOOKUP(D92,DB!A:I,9,0),"")</f>
        <v/>
      </c>
    </row>
    <row r="93" spans="1:12" ht="15" customHeight="1">
      <c r="A93" s="170"/>
      <c r="B93" s="134" t="str">
        <f>IFERROR(VLOOKUP(D93,DB!A:K,11,0),"")</f>
        <v/>
      </c>
      <c r="C93" s="134"/>
      <c r="D93" s="134"/>
      <c r="E93" s="135"/>
      <c r="F93" s="136"/>
      <c r="G93" s="137">
        <f ca="1">IFERROR(NOW()-F93,"")</f>
        <v>45959.483226620374</v>
      </c>
      <c r="H93" s="136"/>
      <c r="I93" s="134" t="str">
        <f>IFERROR(VLOOKUP(D93,DB!A:F,6,0),"")</f>
        <v/>
      </c>
      <c r="J93" s="134" t="str">
        <f>IFERROR(VLOOKUP(D93,DB!A:G,7,0),"")</f>
        <v/>
      </c>
      <c r="K93" s="138"/>
      <c r="L93" s="139" t="str">
        <f>IFERROR(VLOOKUP(D93,DB!A:I,9,0),"")</f>
        <v/>
      </c>
    </row>
    <row r="94" spans="1:12" ht="15" customHeight="1">
      <c r="A94" s="170"/>
      <c r="B94" s="134" t="str">
        <f>IFERROR(VLOOKUP(D94,DB!A:K,11,0),"")</f>
        <v/>
      </c>
      <c r="C94" s="134"/>
      <c r="D94" s="134"/>
      <c r="E94" s="135"/>
      <c r="F94" s="136"/>
      <c r="G94" s="137">
        <f ca="1">IFERROR(NOW()-F94,"")</f>
        <v>45959.483226620374</v>
      </c>
      <c r="H94" s="136"/>
      <c r="I94" s="134" t="str">
        <f>IFERROR(VLOOKUP(D94,DB!A:F,6,0),"")</f>
        <v/>
      </c>
      <c r="J94" s="134" t="str">
        <f>IFERROR(VLOOKUP(D94,DB!A:G,7,0),"")</f>
        <v/>
      </c>
      <c r="K94" s="138"/>
      <c r="L94" s="139" t="str">
        <f>IFERROR(VLOOKUP(D94,DB!A:I,9,0),"")</f>
        <v/>
      </c>
    </row>
    <row r="95" spans="1:12" ht="15" customHeight="1">
      <c r="A95" s="170"/>
      <c r="B95" s="134" t="str">
        <f>IFERROR(VLOOKUP(D95,DB!A:K,11,0),"")</f>
        <v/>
      </c>
      <c r="C95" s="134"/>
      <c r="D95" s="134"/>
      <c r="E95" s="135"/>
      <c r="F95" s="136"/>
      <c r="G95" s="137">
        <f ca="1">IFERROR(NOW()-F95,"")</f>
        <v>45959.483226620374</v>
      </c>
      <c r="H95" s="136"/>
      <c r="I95" s="134" t="str">
        <f>IFERROR(VLOOKUP(D95,DB!A:F,6,0),"")</f>
        <v/>
      </c>
      <c r="J95" s="134" t="str">
        <f>IFERROR(VLOOKUP(D95,DB!A:G,7,0),"")</f>
        <v/>
      </c>
      <c r="K95" s="138"/>
      <c r="L95" s="139" t="str">
        <f>IFERROR(VLOOKUP(D95,DB!A:I,9,0),"")</f>
        <v/>
      </c>
    </row>
    <row r="96" spans="1:12" ht="15" customHeight="1">
      <c r="A96" s="170"/>
      <c r="B96" s="134" t="str">
        <f>IFERROR(VLOOKUP(D96,DB!A:K,11,0),"")</f>
        <v/>
      </c>
      <c r="C96" s="134"/>
      <c r="D96" s="134"/>
      <c r="E96" s="135"/>
      <c r="F96" s="136"/>
      <c r="G96" s="137">
        <f ca="1">IFERROR(NOW()-F96,"")</f>
        <v>45959.483226620374</v>
      </c>
      <c r="H96" s="136"/>
      <c r="I96" s="134" t="str">
        <f>IFERROR(VLOOKUP(D96,DB!A:F,6,0),"")</f>
        <v/>
      </c>
      <c r="J96" s="134" t="str">
        <f>IFERROR(VLOOKUP(D96,DB!A:G,7,0),"")</f>
        <v/>
      </c>
      <c r="K96" s="138"/>
      <c r="L96" s="139" t="str">
        <f>IFERROR(VLOOKUP(D96,DB!A:I,9,0),"")</f>
        <v/>
      </c>
    </row>
    <row r="97" spans="1:12" ht="15" customHeight="1">
      <c r="A97" s="170"/>
      <c r="B97" s="134" t="str">
        <f>IFERROR(VLOOKUP(D97,DB!A:K,11,0),"")</f>
        <v/>
      </c>
      <c r="C97" s="134"/>
      <c r="D97" s="134"/>
      <c r="E97" s="135"/>
      <c r="F97" s="136"/>
      <c r="G97" s="137">
        <f ca="1">IFERROR(NOW()-F97,"")</f>
        <v>45959.483226620374</v>
      </c>
      <c r="H97" s="136"/>
      <c r="I97" s="134" t="str">
        <f>IFERROR(VLOOKUP(D97,DB!A:F,6,0),"")</f>
        <v/>
      </c>
      <c r="J97" s="134" t="str">
        <f>IFERROR(VLOOKUP(D97,DB!A:G,7,0),"")</f>
        <v/>
      </c>
      <c r="K97" s="138"/>
      <c r="L97" s="139" t="str">
        <f>IFERROR(VLOOKUP(D97,DB!A:I,9,0),"")</f>
        <v/>
      </c>
    </row>
    <row r="98" spans="1:12" ht="15" customHeight="1">
      <c r="A98" s="170"/>
      <c r="B98" s="134" t="str">
        <f>IFERROR(VLOOKUP(D98,DB!A:K,11,0),"")</f>
        <v/>
      </c>
      <c r="C98" s="134"/>
      <c r="D98" s="134"/>
      <c r="E98" s="135"/>
      <c r="F98" s="136"/>
      <c r="G98" s="137">
        <f ca="1">IFERROR(NOW()-F98,"")</f>
        <v>45959.483226620374</v>
      </c>
      <c r="H98" s="136"/>
      <c r="I98" s="134" t="str">
        <f>IFERROR(VLOOKUP(D98,DB!A:F,6,0),"")</f>
        <v/>
      </c>
      <c r="J98" s="134" t="str">
        <f>IFERROR(VLOOKUP(D98,DB!A:G,7,0),"")</f>
        <v/>
      </c>
      <c r="K98" s="138"/>
      <c r="L98" s="139" t="str">
        <f>IFERROR(VLOOKUP(D98,DB!A:I,9,0),"")</f>
        <v/>
      </c>
    </row>
    <row r="99" spans="1:12" ht="15" customHeight="1">
      <c r="A99" s="170"/>
      <c r="B99" s="134" t="str">
        <f>IFERROR(VLOOKUP(D99,DB!A:K,11,0),"")</f>
        <v/>
      </c>
      <c r="C99" s="134"/>
      <c r="D99" s="134"/>
      <c r="E99" s="135"/>
      <c r="F99" s="136"/>
      <c r="G99" s="137">
        <f ca="1">IFERROR(NOW()-F99,"")</f>
        <v>45959.483226620374</v>
      </c>
      <c r="H99" s="136"/>
      <c r="I99" s="134" t="str">
        <f>IFERROR(VLOOKUP(D99,DB!A:F,6,0),"")</f>
        <v/>
      </c>
      <c r="J99" s="134" t="str">
        <f>IFERROR(VLOOKUP(D99,DB!A:G,7,0),"")</f>
        <v/>
      </c>
      <c r="K99" s="138"/>
      <c r="L99" s="139" t="str">
        <f>IFERROR(VLOOKUP(D99,DB!A:I,9,0),"")</f>
        <v/>
      </c>
    </row>
    <row r="100" spans="1:12" ht="15" customHeight="1">
      <c r="A100" s="170"/>
      <c r="B100" s="134" t="str">
        <f>IFERROR(VLOOKUP(D100,DB!A:K,11,0),"")</f>
        <v/>
      </c>
      <c r="C100" s="134"/>
      <c r="D100" s="134"/>
      <c r="E100" s="135"/>
      <c r="F100" s="136"/>
      <c r="G100" s="137">
        <f ca="1">IFERROR(NOW()-F100,"")</f>
        <v>45959.483226620374</v>
      </c>
      <c r="H100" s="136"/>
      <c r="I100" s="134" t="str">
        <f>IFERROR(VLOOKUP(D100,DB!A:F,6,0),"")</f>
        <v/>
      </c>
      <c r="J100" s="134" t="str">
        <f>IFERROR(VLOOKUP(D100,DB!A:G,7,0),"")</f>
        <v/>
      </c>
      <c r="K100" s="138"/>
      <c r="L100" s="139" t="str">
        <f>IFERROR(VLOOKUP(D100,DB!A:I,9,0),"")</f>
        <v/>
      </c>
    </row>
    <row r="101" spans="1:12" ht="15" customHeight="1">
      <c r="A101" s="170"/>
      <c r="B101" s="134" t="str">
        <f>IFERROR(VLOOKUP(D101,DB!A:K,11,0),"")</f>
        <v/>
      </c>
      <c r="C101" s="134"/>
      <c r="D101" s="134"/>
      <c r="E101" s="135"/>
      <c r="F101" s="136"/>
      <c r="G101" s="137">
        <f ca="1">IFERROR(NOW()-F101,"")</f>
        <v>45959.483226620374</v>
      </c>
      <c r="H101" s="136"/>
      <c r="I101" s="134" t="str">
        <f>IFERROR(VLOOKUP(D101,DB!A:F,6,0),"")</f>
        <v/>
      </c>
      <c r="J101" s="134" t="str">
        <f>IFERROR(VLOOKUP(D101,DB!A:G,7,0),"")</f>
        <v/>
      </c>
      <c r="K101" s="138"/>
      <c r="L101" s="139" t="str">
        <f>IFERROR(VLOOKUP(D101,DB!A:I,9,0),"")</f>
        <v/>
      </c>
    </row>
    <row r="102" spans="1:12" ht="15" customHeight="1">
      <c r="A102" s="170"/>
      <c r="B102" s="134" t="str">
        <f>IFERROR(VLOOKUP(D102,DB!A:K,11,0),"")</f>
        <v/>
      </c>
      <c r="C102" s="134"/>
      <c r="D102" s="134"/>
      <c r="E102" s="135"/>
      <c r="F102" s="136"/>
      <c r="G102" s="137">
        <f ca="1">IFERROR(NOW()-F102,"")</f>
        <v>45959.483226620374</v>
      </c>
      <c r="H102" s="136"/>
      <c r="I102" s="134" t="str">
        <f>IFERROR(VLOOKUP(D102,DB!A:F,6,0),"")</f>
        <v/>
      </c>
      <c r="J102" s="134" t="str">
        <f>IFERROR(VLOOKUP(D102,DB!A:G,7,0),"")</f>
        <v/>
      </c>
      <c r="K102" s="138"/>
      <c r="L102" s="139" t="str">
        <f>IFERROR(VLOOKUP(D102,DB!A:I,9,0),"")</f>
        <v/>
      </c>
    </row>
    <row r="103" spans="1:12" ht="15" customHeight="1">
      <c r="A103" s="170"/>
      <c r="B103" s="134" t="str">
        <f>IFERROR(VLOOKUP(D103,DB!A:K,11,0),"")</f>
        <v/>
      </c>
      <c r="C103" s="134"/>
      <c r="D103" s="134"/>
      <c r="E103" s="135"/>
      <c r="F103" s="136"/>
      <c r="G103" s="137">
        <f ca="1">IFERROR(NOW()-F103,"")</f>
        <v>45959.483226620374</v>
      </c>
      <c r="H103" s="136"/>
      <c r="I103" s="134" t="str">
        <f>IFERROR(VLOOKUP(D103,DB!A:F,6,0),"")</f>
        <v/>
      </c>
      <c r="J103" s="134" t="str">
        <f>IFERROR(VLOOKUP(D103,DB!A:G,7,0),"")</f>
        <v/>
      </c>
      <c r="K103" s="138"/>
      <c r="L103" s="139" t="str">
        <f>IFERROR(VLOOKUP(D103,DB!A:I,9,0),"")</f>
        <v/>
      </c>
    </row>
    <row r="104" spans="1:12" ht="15" customHeight="1">
      <c r="A104" s="170"/>
      <c r="B104" s="134" t="str">
        <f>IFERROR(VLOOKUP(D104,DB!A:K,11,0),"")</f>
        <v/>
      </c>
      <c r="C104" s="134"/>
      <c r="D104" s="134"/>
      <c r="E104" s="135"/>
      <c r="F104" s="136"/>
      <c r="G104" s="137">
        <f ca="1">IFERROR(NOW()-F104,"")</f>
        <v>45959.483226620374</v>
      </c>
      <c r="H104" s="136"/>
      <c r="I104" s="134" t="str">
        <f>IFERROR(VLOOKUP(D104,DB!A:F,6,0),"")</f>
        <v/>
      </c>
      <c r="J104" s="134" t="str">
        <f>IFERROR(VLOOKUP(D104,DB!A:G,7,0),"")</f>
        <v/>
      </c>
      <c r="K104" s="138"/>
      <c r="L104" s="139" t="str">
        <f>IFERROR(VLOOKUP(D104,DB!A:I,9,0),"")</f>
        <v/>
      </c>
    </row>
    <row r="105" spans="1:12" ht="15" customHeight="1">
      <c r="A105" s="170"/>
      <c r="B105" s="134" t="str">
        <f>IFERROR(VLOOKUP(D105,DB!A:K,11,0),"")</f>
        <v/>
      </c>
      <c r="C105" s="134"/>
      <c r="D105" s="134"/>
      <c r="E105" s="135"/>
      <c r="F105" s="136"/>
      <c r="G105" s="137">
        <f ca="1">IFERROR(NOW()-F105,"")</f>
        <v>45959.483226620374</v>
      </c>
      <c r="H105" s="136"/>
      <c r="I105" s="134" t="str">
        <f>IFERROR(VLOOKUP(D105,DB!A:F,6,0),"")</f>
        <v/>
      </c>
      <c r="J105" s="134" t="str">
        <f>IFERROR(VLOOKUP(D105,DB!A:G,7,0),"")</f>
        <v/>
      </c>
      <c r="K105" s="138"/>
      <c r="L105" s="139" t="str">
        <f>IFERROR(VLOOKUP(D105,DB!A:I,9,0),"")</f>
        <v/>
      </c>
    </row>
    <row r="106" spans="1:12" ht="15" customHeight="1">
      <c r="A106" s="170"/>
      <c r="B106" s="134" t="str">
        <f>IFERROR(VLOOKUP(D106,DB!A:K,11,0),"")</f>
        <v/>
      </c>
      <c r="C106" s="134"/>
      <c r="D106" s="134"/>
      <c r="E106" s="135"/>
      <c r="F106" s="136"/>
      <c r="G106" s="137">
        <f ca="1">IFERROR(NOW()-F106,"")</f>
        <v>45959.483226620374</v>
      </c>
      <c r="H106" s="136"/>
      <c r="I106" s="134" t="str">
        <f>IFERROR(VLOOKUP(D106,DB!A:F,6,0),"")</f>
        <v/>
      </c>
      <c r="J106" s="134" t="str">
        <f>IFERROR(VLOOKUP(D106,DB!A:G,7,0),"")</f>
        <v/>
      </c>
      <c r="K106" s="138"/>
      <c r="L106" s="139" t="str">
        <f>IFERROR(VLOOKUP(D106,DB!A:I,9,0),"")</f>
        <v/>
      </c>
    </row>
    <row r="107" spans="1:12" ht="15" customHeight="1">
      <c r="A107" s="170"/>
      <c r="B107" s="134" t="str">
        <f>IFERROR(VLOOKUP(D107,DB!A:K,11,0),"")</f>
        <v/>
      </c>
      <c r="C107" s="134"/>
      <c r="D107" s="134"/>
      <c r="E107" s="135"/>
      <c r="F107" s="136"/>
      <c r="G107" s="137">
        <f ca="1">IFERROR(NOW()-F107,"")</f>
        <v>45959.483226620374</v>
      </c>
      <c r="H107" s="136"/>
      <c r="I107" s="134" t="str">
        <f>IFERROR(VLOOKUP(D107,DB!A:F,6,0),"")</f>
        <v/>
      </c>
      <c r="J107" s="134" t="str">
        <f>IFERROR(VLOOKUP(D107,DB!A:G,7,0),"")</f>
        <v/>
      </c>
      <c r="K107" s="138"/>
      <c r="L107" s="139" t="str">
        <f>IFERROR(VLOOKUP(D107,DB!A:I,9,0),"")</f>
        <v/>
      </c>
    </row>
    <row r="108" spans="1:12" ht="15" customHeight="1">
      <c r="A108" s="170"/>
      <c r="B108" s="134" t="str">
        <f>IFERROR(VLOOKUP(D108,DB!A:K,11,0),"")</f>
        <v/>
      </c>
      <c r="C108" s="134"/>
      <c r="D108" s="134"/>
      <c r="E108" s="135"/>
      <c r="F108" s="136"/>
      <c r="G108" s="137">
        <f ca="1">IFERROR(NOW()-F108,"")</f>
        <v>45959.483226620374</v>
      </c>
      <c r="H108" s="136"/>
      <c r="I108" s="134" t="str">
        <f>IFERROR(VLOOKUP(D108,DB!A:F,6,0),"")</f>
        <v/>
      </c>
      <c r="J108" s="134" t="str">
        <f>IFERROR(VLOOKUP(D108,DB!A:G,7,0),"")</f>
        <v/>
      </c>
      <c r="K108" s="138"/>
      <c r="L108" s="139" t="str">
        <f>IFERROR(VLOOKUP(D108,DB!A:I,9,0),"")</f>
        <v/>
      </c>
    </row>
    <row r="109" spans="1:12" ht="15" customHeight="1">
      <c r="A109" s="170"/>
      <c r="B109" s="134" t="str">
        <f>IFERROR(VLOOKUP(D109,DB!A:K,11,0),"")</f>
        <v/>
      </c>
      <c r="C109" s="134"/>
      <c r="D109" s="134"/>
      <c r="E109" s="135"/>
      <c r="F109" s="136"/>
      <c r="G109" s="137">
        <f ca="1">IFERROR(NOW()-F109,"")</f>
        <v>45959.483226620374</v>
      </c>
      <c r="H109" s="136"/>
      <c r="I109" s="134" t="str">
        <f>IFERROR(VLOOKUP(D109,DB!A:F,6,0),"")</f>
        <v/>
      </c>
      <c r="J109" s="134" t="str">
        <f>IFERROR(VLOOKUP(D109,DB!A:G,7,0),"")</f>
        <v/>
      </c>
      <c r="K109" s="138"/>
      <c r="L109" s="139" t="str">
        <f>IFERROR(VLOOKUP(D109,DB!A:I,9,0),"")</f>
        <v/>
      </c>
    </row>
    <row r="110" spans="1:12" ht="15" customHeight="1">
      <c r="A110" s="170"/>
      <c r="B110" s="134" t="str">
        <f>IFERROR(VLOOKUP(D110,DB!A:K,11,0),"")</f>
        <v/>
      </c>
      <c r="C110" s="134"/>
      <c r="D110" s="134"/>
      <c r="E110" s="135"/>
      <c r="F110" s="136"/>
      <c r="G110" s="137">
        <f ca="1">IFERROR(NOW()-F110,"")</f>
        <v>45959.483226620374</v>
      </c>
      <c r="H110" s="136"/>
      <c r="I110" s="134" t="str">
        <f>IFERROR(VLOOKUP(D110,DB!A:F,6,0),"")</f>
        <v/>
      </c>
      <c r="J110" s="134" t="str">
        <f>IFERROR(VLOOKUP(D110,DB!A:G,7,0),"")</f>
        <v/>
      </c>
      <c r="K110" s="138"/>
      <c r="L110" s="139" t="str">
        <f>IFERROR(VLOOKUP(D110,DB!A:I,9,0),"")</f>
        <v/>
      </c>
    </row>
    <row r="111" spans="1:12" ht="15" customHeight="1">
      <c r="A111" s="170"/>
      <c r="B111" s="134" t="str">
        <f>IFERROR(VLOOKUP(D111,DB!A:K,11,0),"")</f>
        <v/>
      </c>
      <c r="C111" s="134"/>
      <c r="D111" s="134"/>
      <c r="E111" s="135"/>
      <c r="F111" s="136"/>
      <c r="G111" s="137">
        <f ca="1">IFERROR(NOW()-F111,"")</f>
        <v>45959.483226620374</v>
      </c>
      <c r="H111" s="136"/>
      <c r="I111" s="134" t="str">
        <f>IFERROR(VLOOKUP(D111,DB!A:F,6,0),"")</f>
        <v/>
      </c>
      <c r="J111" s="134" t="str">
        <f>IFERROR(VLOOKUP(D111,DB!A:G,7,0),"")</f>
        <v/>
      </c>
      <c r="K111" s="138"/>
      <c r="L111" s="139" t="str">
        <f>IFERROR(VLOOKUP(D111,DB!A:I,9,0),"")</f>
        <v/>
      </c>
    </row>
    <row r="112" spans="1:12" ht="15" customHeight="1">
      <c r="A112" s="170"/>
      <c r="B112" s="134" t="str">
        <f>IFERROR(VLOOKUP(D112,DB!A:K,11,0),"")</f>
        <v/>
      </c>
      <c r="C112" s="134"/>
      <c r="D112" s="134"/>
      <c r="E112" s="135"/>
      <c r="F112" s="136"/>
      <c r="G112" s="137">
        <f ca="1">IFERROR(NOW()-F112,"")</f>
        <v>45959.483226620374</v>
      </c>
      <c r="H112" s="136"/>
      <c r="I112" s="134" t="str">
        <f>IFERROR(VLOOKUP(D112,DB!A:F,6,0),"")</f>
        <v/>
      </c>
      <c r="J112" s="134" t="str">
        <f>IFERROR(VLOOKUP(D112,DB!A:G,7,0),"")</f>
        <v/>
      </c>
      <c r="K112" s="138"/>
      <c r="L112" s="139" t="str">
        <f>IFERROR(VLOOKUP(D112,DB!A:I,9,0),"")</f>
        <v/>
      </c>
    </row>
    <row r="113" spans="1:12" ht="15" customHeight="1">
      <c r="A113" s="170"/>
      <c r="B113" s="134" t="str">
        <f>IFERROR(VLOOKUP(D113,DB!A:K,11,0),"")</f>
        <v/>
      </c>
      <c r="C113" s="134"/>
      <c r="D113" s="134"/>
      <c r="E113" s="135"/>
      <c r="F113" s="136"/>
      <c r="G113" s="137">
        <f ca="1">IFERROR(NOW()-F113,"")</f>
        <v>45959.483226620374</v>
      </c>
      <c r="H113" s="136"/>
      <c r="I113" s="134" t="str">
        <f>IFERROR(VLOOKUP(D113,DB!A:F,6,0),"")</f>
        <v/>
      </c>
      <c r="J113" s="134" t="str">
        <f>IFERROR(VLOOKUP(D113,DB!A:G,7,0),"")</f>
        <v/>
      </c>
      <c r="K113" s="138"/>
      <c r="L113" s="139" t="str">
        <f>IFERROR(VLOOKUP(D113,DB!A:I,9,0),"")</f>
        <v/>
      </c>
    </row>
    <row r="114" spans="1:12" ht="15" customHeight="1">
      <c r="A114" s="170"/>
      <c r="B114" s="134" t="str">
        <f>IFERROR(VLOOKUP(D114,DB!A:K,11,0),"")</f>
        <v/>
      </c>
      <c r="C114" s="134"/>
      <c r="D114" s="134"/>
      <c r="E114" s="135"/>
      <c r="F114" s="136"/>
      <c r="G114" s="137">
        <f ca="1">IFERROR(NOW()-F114,"")</f>
        <v>45959.483226620374</v>
      </c>
      <c r="H114" s="136"/>
      <c r="I114" s="134" t="str">
        <f>IFERROR(VLOOKUP(D114,DB!A:F,6,0),"")</f>
        <v/>
      </c>
      <c r="J114" s="134" t="str">
        <f>IFERROR(VLOOKUP(D114,DB!A:G,7,0),"")</f>
        <v/>
      </c>
      <c r="K114" s="138"/>
      <c r="L114" s="139" t="str">
        <f>IFERROR(VLOOKUP(D114,DB!A:I,9,0),"")</f>
        <v/>
      </c>
    </row>
    <row r="115" spans="1:12" ht="15" customHeight="1">
      <c r="A115" s="170"/>
      <c r="B115" s="134" t="str">
        <f>IFERROR(VLOOKUP(D115,DB!A:K,11,0),"")</f>
        <v/>
      </c>
      <c r="C115" s="134"/>
      <c r="D115" s="134"/>
      <c r="E115" s="135"/>
      <c r="F115" s="136"/>
      <c r="G115" s="137">
        <f ca="1">IFERROR(NOW()-F115,"")</f>
        <v>45959.483226620374</v>
      </c>
      <c r="H115" s="136"/>
      <c r="I115" s="134" t="str">
        <f>IFERROR(VLOOKUP(D115,DB!A:F,6,0),"")</f>
        <v/>
      </c>
      <c r="J115" s="134" t="str">
        <f>IFERROR(VLOOKUP(D115,DB!A:G,7,0),"")</f>
        <v/>
      </c>
      <c r="K115" s="138"/>
      <c r="L115" s="139" t="str">
        <f>IFERROR(VLOOKUP(D115,DB!A:I,9,0),"")</f>
        <v/>
      </c>
    </row>
    <row r="116" spans="1:12" ht="15" customHeight="1">
      <c r="A116" s="170"/>
      <c r="B116" s="134" t="str">
        <f>IFERROR(VLOOKUP(D116,DB!A:K,11,0),"")</f>
        <v/>
      </c>
      <c r="C116" s="134"/>
      <c r="D116" s="134"/>
      <c r="E116" s="135"/>
      <c r="F116" s="136"/>
      <c r="G116" s="137">
        <f ca="1">IFERROR(NOW()-F116,"")</f>
        <v>45959.483226620374</v>
      </c>
      <c r="H116" s="136"/>
      <c r="I116" s="134" t="str">
        <f>IFERROR(VLOOKUP(D116,DB!A:F,6,0),"")</f>
        <v/>
      </c>
      <c r="J116" s="134" t="str">
        <f>IFERROR(VLOOKUP(D116,DB!A:G,7,0),"")</f>
        <v/>
      </c>
      <c r="K116" s="138"/>
      <c r="L116" s="139" t="str">
        <f>IFERROR(VLOOKUP(D116,DB!A:I,9,0),"")</f>
        <v/>
      </c>
    </row>
    <row r="117" spans="1:12" ht="15" customHeight="1">
      <c r="A117" s="170"/>
      <c r="B117" s="134" t="str">
        <f>IFERROR(VLOOKUP(D117,DB!A:K,11,0),"")</f>
        <v/>
      </c>
      <c r="C117" s="134"/>
      <c r="D117" s="134"/>
      <c r="E117" s="135"/>
      <c r="F117" s="136"/>
      <c r="G117" s="137">
        <f ca="1">IFERROR(NOW()-F117,"")</f>
        <v>45959.483226620374</v>
      </c>
      <c r="H117" s="136"/>
      <c r="I117" s="134" t="str">
        <f>IFERROR(VLOOKUP(D117,DB!A:F,6,0),"")</f>
        <v/>
      </c>
      <c r="J117" s="134" t="str">
        <f>IFERROR(VLOOKUP(D117,DB!A:G,7,0),"")</f>
        <v/>
      </c>
      <c r="K117" s="138"/>
      <c r="L117" s="139" t="str">
        <f>IFERROR(VLOOKUP(D117,DB!A:I,9,0),"")</f>
        <v/>
      </c>
    </row>
    <row r="118" spans="1:12" ht="15" customHeight="1">
      <c r="A118" s="170"/>
      <c r="B118" s="134" t="str">
        <f>IFERROR(VLOOKUP(D118,DB!A:K,11,0),"")</f>
        <v/>
      </c>
      <c r="C118" s="134"/>
      <c r="D118" s="134"/>
      <c r="E118" s="135"/>
      <c r="F118" s="136"/>
      <c r="G118" s="137">
        <f ca="1">IFERROR(NOW()-F118,"")</f>
        <v>45959.483226620374</v>
      </c>
      <c r="H118" s="136"/>
      <c r="I118" s="134" t="str">
        <f>IFERROR(VLOOKUP(D118,DB!A:F,6,0),"")</f>
        <v/>
      </c>
      <c r="J118" s="134" t="str">
        <f>IFERROR(VLOOKUP(D118,DB!A:G,7,0),"")</f>
        <v/>
      </c>
      <c r="K118" s="138"/>
      <c r="L118" s="139" t="str">
        <f>IFERROR(VLOOKUP(D118,DB!A:I,9,0),"")</f>
        <v/>
      </c>
    </row>
    <row r="119" spans="1:12" ht="15" customHeight="1">
      <c r="A119" s="170"/>
      <c r="B119" s="134" t="str">
        <f>IFERROR(VLOOKUP(D119,DB!A:K,11,0),"")</f>
        <v/>
      </c>
      <c r="C119" s="134"/>
      <c r="D119" s="134"/>
      <c r="E119" s="135"/>
      <c r="F119" s="136"/>
      <c r="G119" s="137">
        <f ca="1">IFERROR(NOW()-F119,"")</f>
        <v>45959.483226620374</v>
      </c>
      <c r="H119" s="136"/>
      <c r="I119" s="134" t="str">
        <f>IFERROR(VLOOKUP(D119,DB!A:F,6,0),"")</f>
        <v/>
      </c>
      <c r="J119" s="134" t="str">
        <f>IFERROR(VLOOKUP(D119,DB!A:G,7,0),"")</f>
        <v/>
      </c>
      <c r="K119" s="138"/>
      <c r="L119" s="139" t="str">
        <f>IFERROR(VLOOKUP(D119,DB!A:I,9,0),"")</f>
        <v/>
      </c>
    </row>
    <row r="120" spans="1:12" ht="15" customHeight="1">
      <c r="A120" s="170"/>
      <c r="B120" s="134" t="str">
        <f>IFERROR(VLOOKUP(D120,DB!A:K,11,0),"")</f>
        <v/>
      </c>
      <c r="C120" s="134"/>
      <c r="D120" s="134"/>
      <c r="E120" s="135"/>
      <c r="F120" s="136"/>
      <c r="G120" s="137">
        <f ca="1">IFERROR(NOW()-F120,"")</f>
        <v>45959.483226620374</v>
      </c>
      <c r="H120" s="136"/>
      <c r="I120" s="134" t="str">
        <f>IFERROR(VLOOKUP(D120,DB!A:F,6,0),"")</f>
        <v/>
      </c>
      <c r="J120" s="134" t="str">
        <f>IFERROR(VLOOKUP(D120,DB!A:G,7,0),"")</f>
        <v/>
      </c>
      <c r="K120" s="138"/>
      <c r="L120" s="139" t="str">
        <f>IFERROR(VLOOKUP(D120,DB!A:I,9,0),"")</f>
        <v/>
      </c>
    </row>
    <row r="121" spans="1:12" ht="15" customHeight="1">
      <c r="A121" s="170"/>
      <c r="B121" s="134" t="str">
        <f>IFERROR(VLOOKUP(D121,DB!A:K,11,0),"")</f>
        <v/>
      </c>
      <c r="C121" s="134"/>
      <c r="D121" s="134"/>
      <c r="E121" s="135"/>
      <c r="F121" s="136"/>
      <c r="G121" s="137">
        <f ca="1">IFERROR(NOW()-F121,"")</f>
        <v>45959.483226620374</v>
      </c>
      <c r="H121" s="136"/>
      <c r="I121" s="134" t="str">
        <f>IFERROR(VLOOKUP(D121,DB!A:F,6,0),"")</f>
        <v/>
      </c>
      <c r="J121" s="134" t="str">
        <f>IFERROR(VLOOKUP(D121,DB!A:G,7,0),"")</f>
        <v/>
      </c>
      <c r="K121" s="138"/>
      <c r="L121" s="139" t="str">
        <f>IFERROR(VLOOKUP(D121,DB!A:I,9,0),"")</f>
        <v/>
      </c>
    </row>
    <row r="122" spans="1:12" ht="15" customHeight="1">
      <c r="A122" s="170"/>
      <c r="B122" s="134" t="str">
        <f>IFERROR(VLOOKUP(D122,DB!A:K,11,0),"")</f>
        <v/>
      </c>
      <c r="C122" s="134"/>
      <c r="D122" s="134"/>
      <c r="E122" s="135"/>
      <c r="F122" s="136"/>
      <c r="G122" s="137">
        <f ca="1">IFERROR(NOW()-F122,"")</f>
        <v>45959.483226620374</v>
      </c>
      <c r="H122" s="136"/>
      <c r="I122" s="134" t="str">
        <f>IFERROR(VLOOKUP(D122,DB!A:F,6,0),"")</f>
        <v/>
      </c>
      <c r="J122" s="134" t="str">
        <f>IFERROR(VLOOKUP(D122,DB!A:G,7,0),"")</f>
        <v/>
      </c>
      <c r="K122" s="138"/>
      <c r="L122" s="139" t="str">
        <f>IFERROR(VLOOKUP(D122,DB!A:I,9,0),"")</f>
        <v/>
      </c>
    </row>
    <row r="123" spans="1:12" ht="15" customHeight="1">
      <c r="A123" s="170"/>
      <c r="B123" s="134" t="str">
        <f>IFERROR(VLOOKUP(D123,DB!A:K,11,0),"")</f>
        <v/>
      </c>
      <c r="C123" s="134"/>
      <c r="D123" s="134"/>
      <c r="E123" s="135"/>
      <c r="F123" s="136"/>
      <c r="G123" s="137">
        <f ca="1">IFERROR(NOW()-F123,"")</f>
        <v>45959.483226620374</v>
      </c>
      <c r="H123" s="136"/>
      <c r="I123" s="134" t="str">
        <f>IFERROR(VLOOKUP(D123,DB!A:F,6,0),"")</f>
        <v/>
      </c>
      <c r="J123" s="134" t="str">
        <f>IFERROR(VLOOKUP(D123,DB!A:G,7,0),"")</f>
        <v/>
      </c>
      <c r="K123" s="138"/>
      <c r="L123" s="139" t="str">
        <f>IFERROR(VLOOKUP(D123,DB!A:I,9,0),"")</f>
        <v/>
      </c>
    </row>
    <row r="124" spans="1:12" ht="15" customHeight="1">
      <c r="A124" s="170"/>
      <c r="B124" s="134" t="str">
        <f>IFERROR(VLOOKUP(D124,DB!A:K,11,0),"")</f>
        <v/>
      </c>
      <c r="C124" s="134"/>
      <c r="D124" s="134"/>
      <c r="E124" s="135"/>
      <c r="F124" s="136"/>
      <c r="G124" s="137">
        <f ca="1">IFERROR(NOW()-F124,"")</f>
        <v>45959.483226620374</v>
      </c>
      <c r="H124" s="136"/>
      <c r="I124" s="134" t="str">
        <f>IFERROR(VLOOKUP(D124,DB!A:F,6,0),"")</f>
        <v/>
      </c>
      <c r="J124" s="134" t="str">
        <f>IFERROR(VLOOKUP(D124,DB!A:G,7,0),"")</f>
        <v/>
      </c>
      <c r="K124" s="138"/>
      <c r="L124" s="139" t="str">
        <f>IFERROR(VLOOKUP(D124,DB!A:I,9,0),"")</f>
        <v/>
      </c>
    </row>
    <row r="125" spans="1:12" ht="15" customHeight="1">
      <c r="A125" s="170"/>
      <c r="B125" s="134" t="str">
        <f>IFERROR(VLOOKUP(D125,DB!A:K,11,0),"")</f>
        <v/>
      </c>
      <c r="C125" s="134"/>
      <c r="D125" s="134"/>
      <c r="E125" s="135"/>
      <c r="F125" s="136"/>
      <c r="G125" s="137">
        <f ca="1">IFERROR(NOW()-F125,"")</f>
        <v>45959.483226620374</v>
      </c>
      <c r="H125" s="136"/>
      <c r="I125" s="134" t="str">
        <f>IFERROR(VLOOKUP(D125,DB!A:F,6,0),"")</f>
        <v/>
      </c>
      <c r="J125" s="134" t="str">
        <f>IFERROR(VLOOKUP(D125,DB!A:G,7,0),"")</f>
        <v/>
      </c>
      <c r="K125" s="138"/>
      <c r="L125" s="139" t="str">
        <f>IFERROR(VLOOKUP(D125,DB!A:I,9,0),"")</f>
        <v/>
      </c>
    </row>
    <row r="126" spans="1:12" ht="15" customHeight="1">
      <c r="A126" s="170"/>
      <c r="B126" s="134" t="str">
        <f>IFERROR(VLOOKUP(D126,DB!A:K,11,0),"")</f>
        <v/>
      </c>
      <c r="C126" s="134"/>
      <c r="D126" s="134"/>
      <c r="E126" s="135"/>
      <c r="F126" s="136"/>
      <c r="G126" s="137">
        <f ca="1">IFERROR(NOW()-F126,"")</f>
        <v>45959.483226620374</v>
      </c>
      <c r="H126" s="136"/>
      <c r="I126" s="134" t="str">
        <f>IFERROR(VLOOKUP(D126,DB!A:F,6,0),"")</f>
        <v/>
      </c>
      <c r="J126" s="134" t="str">
        <f>IFERROR(VLOOKUP(D126,DB!A:G,7,0),"")</f>
        <v/>
      </c>
      <c r="K126" s="138"/>
      <c r="L126" s="139" t="str">
        <f>IFERROR(VLOOKUP(D126,DB!A:I,9,0),"")</f>
        <v/>
      </c>
    </row>
    <row r="127" spans="1:12" ht="15" customHeight="1">
      <c r="A127" s="170"/>
      <c r="B127" s="134" t="str">
        <f>IFERROR(VLOOKUP(D127,DB!A:K,11,0),"")</f>
        <v/>
      </c>
      <c r="C127" s="134"/>
      <c r="D127" s="134"/>
      <c r="E127" s="135"/>
      <c r="F127" s="136"/>
      <c r="G127" s="137">
        <f ca="1">IFERROR(NOW()-F127,"")</f>
        <v>45959.483226620374</v>
      </c>
      <c r="H127" s="136"/>
      <c r="I127" s="134" t="str">
        <f>IFERROR(VLOOKUP(D127,DB!A:F,6,0),"")</f>
        <v/>
      </c>
      <c r="J127" s="134" t="str">
        <f>IFERROR(VLOOKUP(D127,DB!A:G,7,0),"")</f>
        <v/>
      </c>
      <c r="K127" s="138"/>
      <c r="L127" s="139" t="str">
        <f>IFERROR(VLOOKUP(D127,DB!A:I,9,0),"")</f>
        <v/>
      </c>
    </row>
    <row r="128" spans="1:12" ht="15" customHeight="1">
      <c r="A128" s="170"/>
      <c r="B128" s="134" t="str">
        <f>IFERROR(VLOOKUP(D128,DB!A:K,11,0),"")</f>
        <v/>
      </c>
      <c r="C128" s="134"/>
      <c r="D128" s="134"/>
      <c r="E128" s="135"/>
      <c r="F128" s="136"/>
      <c r="G128" s="137">
        <f ca="1">IFERROR(NOW()-F128,"")</f>
        <v>45959.483226620374</v>
      </c>
      <c r="H128" s="136"/>
      <c r="I128" s="134" t="str">
        <f>IFERROR(VLOOKUP(D128,DB!A:F,6,0),"")</f>
        <v/>
      </c>
      <c r="J128" s="134" t="str">
        <f>IFERROR(VLOOKUP(D128,DB!A:G,7,0),"")</f>
        <v/>
      </c>
      <c r="K128" s="138"/>
      <c r="L128" s="139" t="str">
        <f>IFERROR(VLOOKUP(D128,DB!A:I,9,0),"")</f>
        <v/>
      </c>
    </row>
    <row r="129" spans="1:12" ht="15" customHeight="1">
      <c r="A129" s="170"/>
      <c r="B129" s="134" t="str">
        <f>IFERROR(VLOOKUP(D129,DB!A:K,11,0),"")</f>
        <v/>
      </c>
      <c r="C129" s="134"/>
      <c r="D129" s="134"/>
      <c r="E129" s="135"/>
      <c r="F129" s="136"/>
      <c r="G129" s="137">
        <f ca="1">IFERROR(NOW()-F129,"")</f>
        <v>45959.483226620374</v>
      </c>
      <c r="H129" s="136"/>
      <c r="I129" s="134" t="str">
        <f>IFERROR(VLOOKUP(D129,DB!A:F,6,0),"")</f>
        <v/>
      </c>
      <c r="J129" s="134" t="str">
        <f>IFERROR(VLOOKUP(D129,DB!A:G,7,0),"")</f>
        <v/>
      </c>
      <c r="K129" s="138"/>
      <c r="L129" s="139" t="str">
        <f>IFERROR(VLOOKUP(D129,DB!A:I,9,0),"")</f>
        <v/>
      </c>
    </row>
    <row r="130" spans="1:12" ht="15" customHeight="1">
      <c r="A130" s="170"/>
      <c r="B130" s="134" t="str">
        <f>IFERROR(VLOOKUP(D130,DB!A:K,11,0),"")</f>
        <v/>
      </c>
      <c r="C130" s="134"/>
      <c r="D130" s="134"/>
      <c r="E130" s="135"/>
      <c r="F130" s="136"/>
      <c r="G130" s="137">
        <f ca="1">IFERROR(NOW()-F130,"")</f>
        <v>45959.483226620374</v>
      </c>
      <c r="H130" s="136"/>
      <c r="I130" s="134" t="str">
        <f>IFERROR(VLOOKUP(D130,DB!A:F,6,0),"")</f>
        <v/>
      </c>
      <c r="J130" s="134" t="str">
        <f>IFERROR(VLOOKUP(D130,DB!A:G,7,0),"")</f>
        <v/>
      </c>
      <c r="K130" s="138"/>
      <c r="L130" s="139" t="str">
        <f>IFERROR(VLOOKUP(D130,DB!A:I,9,0),"")</f>
        <v/>
      </c>
    </row>
    <row r="131" spans="1:12" ht="15" customHeight="1">
      <c r="A131" s="170"/>
      <c r="B131" s="134" t="str">
        <f>IFERROR(VLOOKUP(D131,DB!A:K,11,0),"")</f>
        <v/>
      </c>
      <c r="C131" s="134"/>
      <c r="D131" s="134"/>
      <c r="E131" s="135"/>
      <c r="F131" s="136"/>
      <c r="G131" s="137">
        <f ca="1">IFERROR(NOW()-F131,"")</f>
        <v>45959.483226620374</v>
      </c>
      <c r="H131" s="136"/>
      <c r="I131" s="134" t="str">
        <f>IFERROR(VLOOKUP(D131,DB!A:F,6,0),"")</f>
        <v/>
      </c>
      <c r="J131" s="134" t="str">
        <f>IFERROR(VLOOKUP(D131,DB!A:G,7,0),"")</f>
        <v/>
      </c>
      <c r="K131" s="138"/>
      <c r="L131" s="139" t="str">
        <f>IFERROR(VLOOKUP(D131,DB!A:I,9,0),"")</f>
        <v/>
      </c>
    </row>
    <row r="132" spans="1:12" ht="15" customHeight="1">
      <c r="A132" s="170"/>
      <c r="B132" s="134" t="str">
        <f>IFERROR(VLOOKUP(D132,DB!A:K,11,0),"")</f>
        <v/>
      </c>
      <c r="C132" s="134"/>
      <c r="D132" s="134"/>
      <c r="E132" s="135"/>
      <c r="F132" s="136"/>
      <c r="G132" s="137">
        <f ca="1">IFERROR(NOW()-F132,"")</f>
        <v>45959.483226620374</v>
      </c>
      <c r="H132" s="136"/>
      <c r="I132" s="134" t="str">
        <f>IFERROR(VLOOKUP(D132,DB!A:F,6,0),"")</f>
        <v/>
      </c>
      <c r="J132" s="134" t="str">
        <f>IFERROR(VLOOKUP(D132,DB!A:G,7,0),"")</f>
        <v/>
      </c>
      <c r="K132" s="138"/>
      <c r="L132" s="139" t="str">
        <f>IFERROR(VLOOKUP(D132,DB!A:I,9,0),"")</f>
        <v/>
      </c>
    </row>
    <row r="133" spans="1:12" ht="15" customHeight="1">
      <c r="A133" s="170"/>
      <c r="B133" s="134" t="str">
        <f>IFERROR(VLOOKUP(D133,DB!A:K,11,0),"")</f>
        <v/>
      </c>
      <c r="C133" s="134"/>
      <c r="D133" s="134"/>
      <c r="E133" s="135"/>
      <c r="F133" s="136"/>
      <c r="G133" s="137">
        <f ca="1">IFERROR(NOW()-F133,"")</f>
        <v>45959.483226620374</v>
      </c>
      <c r="H133" s="136"/>
      <c r="I133" s="134" t="str">
        <f>IFERROR(VLOOKUP(D133,DB!A:F,6,0),"")</f>
        <v/>
      </c>
      <c r="J133" s="134" t="str">
        <f>IFERROR(VLOOKUP(D133,DB!A:G,7,0),"")</f>
        <v/>
      </c>
      <c r="K133" s="138"/>
      <c r="L133" s="139" t="str">
        <f>IFERROR(VLOOKUP(D133,DB!A:I,9,0),"")</f>
        <v/>
      </c>
    </row>
    <row r="134" spans="1:12" ht="15" customHeight="1">
      <c r="A134" s="170"/>
      <c r="B134" s="134" t="str">
        <f>IFERROR(VLOOKUP(D134,DB!A:K,11,0),"")</f>
        <v/>
      </c>
      <c r="C134" s="134"/>
      <c r="D134" s="134"/>
      <c r="E134" s="135"/>
      <c r="F134" s="136"/>
      <c r="G134" s="137">
        <f ca="1">IFERROR(NOW()-F134,"")</f>
        <v>45959.483226620374</v>
      </c>
      <c r="H134" s="136"/>
      <c r="I134" s="134" t="str">
        <f>IFERROR(VLOOKUP(D134,DB!A:F,6,0),"")</f>
        <v/>
      </c>
      <c r="J134" s="134" t="str">
        <f>IFERROR(VLOOKUP(D134,DB!A:G,7,0),"")</f>
        <v/>
      </c>
      <c r="K134" s="138"/>
      <c r="L134" s="139" t="str">
        <f>IFERROR(VLOOKUP(D134,DB!A:I,9,0),"")</f>
        <v/>
      </c>
    </row>
    <row r="135" spans="1:12" ht="15" customHeight="1">
      <c r="A135" s="170"/>
      <c r="B135" s="134" t="str">
        <f>IFERROR(VLOOKUP(D135,DB!A:K,11,0),"")</f>
        <v/>
      </c>
      <c r="C135" s="134"/>
      <c r="D135" s="134"/>
      <c r="E135" s="135"/>
      <c r="F135" s="136"/>
      <c r="G135" s="137">
        <f ca="1">IFERROR(NOW()-F135,"")</f>
        <v>45959.483226620374</v>
      </c>
      <c r="H135" s="136"/>
      <c r="I135" s="134" t="str">
        <f>IFERROR(VLOOKUP(D135,DB!A:F,6,0),"")</f>
        <v/>
      </c>
      <c r="J135" s="134" t="str">
        <f>IFERROR(VLOOKUP(D135,DB!A:G,7,0),"")</f>
        <v/>
      </c>
      <c r="K135" s="138"/>
      <c r="L135" s="139" t="str">
        <f>IFERROR(VLOOKUP(D135,DB!A:I,9,0),"")</f>
        <v/>
      </c>
    </row>
    <row r="136" spans="1:12" ht="15" customHeight="1">
      <c r="A136" s="170"/>
      <c r="B136" s="134" t="str">
        <f>IFERROR(VLOOKUP(D136,DB!A:K,11,0),"")</f>
        <v/>
      </c>
      <c r="C136" s="134"/>
      <c r="D136" s="134"/>
      <c r="E136" s="135"/>
      <c r="F136" s="136"/>
      <c r="G136" s="137">
        <f ca="1">IFERROR(NOW()-F136,"")</f>
        <v>45959.483226620374</v>
      </c>
      <c r="H136" s="136"/>
      <c r="I136" s="134" t="str">
        <f>IFERROR(VLOOKUP(D136,DB!A:F,6,0),"")</f>
        <v/>
      </c>
      <c r="J136" s="134" t="str">
        <f>IFERROR(VLOOKUP(D136,DB!A:G,7,0),"")</f>
        <v/>
      </c>
      <c r="K136" s="138"/>
      <c r="L136" s="139" t="str">
        <f>IFERROR(VLOOKUP(D136,DB!A:I,9,0),"")</f>
        <v/>
      </c>
    </row>
    <row r="137" spans="1:12" ht="15" customHeight="1">
      <c r="A137" s="170"/>
      <c r="B137" s="134" t="str">
        <f>IFERROR(VLOOKUP(D137,DB!A:K,11,0),"")</f>
        <v/>
      </c>
      <c r="C137" s="134"/>
      <c r="D137" s="134"/>
      <c r="E137" s="135"/>
      <c r="F137" s="136"/>
      <c r="G137" s="137">
        <f ca="1">IFERROR(NOW()-F137,"")</f>
        <v>45959.483226620374</v>
      </c>
      <c r="H137" s="136"/>
      <c r="I137" s="134" t="str">
        <f>IFERROR(VLOOKUP(D137,DB!A:F,6,0),"")</f>
        <v/>
      </c>
      <c r="J137" s="134" t="str">
        <f>IFERROR(VLOOKUP(D137,DB!A:G,7,0),"")</f>
        <v/>
      </c>
      <c r="K137" s="138"/>
      <c r="L137" s="139" t="str">
        <f>IFERROR(VLOOKUP(D137,DB!A:I,9,0),"")</f>
        <v/>
      </c>
    </row>
    <row r="138" spans="1:12" ht="15" customHeight="1">
      <c r="A138" s="170"/>
      <c r="B138" s="134" t="str">
        <f>IFERROR(VLOOKUP(D138,DB!A:K,11,0),"")</f>
        <v/>
      </c>
      <c r="C138" s="134"/>
      <c r="D138" s="134"/>
      <c r="E138" s="135"/>
      <c r="F138" s="136"/>
      <c r="G138" s="137">
        <f ca="1">IFERROR(NOW()-F138,"")</f>
        <v>45959.483226620374</v>
      </c>
      <c r="H138" s="136"/>
      <c r="I138" s="134" t="str">
        <f>IFERROR(VLOOKUP(D138,DB!A:F,6,0),"")</f>
        <v/>
      </c>
      <c r="J138" s="134" t="str">
        <f>IFERROR(VLOOKUP(D138,DB!A:G,7,0),"")</f>
        <v/>
      </c>
      <c r="K138" s="138"/>
      <c r="L138" s="139" t="str">
        <f>IFERROR(VLOOKUP(D138,DB!A:I,9,0),"")</f>
        <v/>
      </c>
    </row>
    <row r="139" spans="1:12" ht="15" customHeight="1">
      <c r="A139" s="170"/>
      <c r="B139" s="134" t="str">
        <f>IFERROR(VLOOKUP(D139,DB!A:K,11,0),"")</f>
        <v/>
      </c>
      <c r="C139" s="134"/>
      <c r="D139" s="134"/>
      <c r="E139" s="135"/>
      <c r="F139" s="136"/>
      <c r="G139" s="137">
        <f ca="1">IFERROR(NOW()-F139,"")</f>
        <v>45959.483226620374</v>
      </c>
      <c r="H139" s="136"/>
      <c r="I139" s="134" t="str">
        <f>IFERROR(VLOOKUP(D139,DB!A:F,6,0),"")</f>
        <v/>
      </c>
      <c r="J139" s="134" t="str">
        <f>IFERROR(VLOOKUP(D139,DB!A:G,7,0),"")</f>
        <v/>
      </c>
      <c r="K139" s="138"/>
      <c r="L139" s="139" t="str">
        <f>IFERROR(VLOOKUP(D139,DB!A:I,9,0),"")</f>
        <v/>
      </c>
    </row>
    <row r="140" spans="1:12" ht="15" customHeight="1">
      <c r="A140" s="170"/>
      <c r="B140" s="134" t="str">
        <f>IFERROR(VLOOKUP(D140,DB!A:K,11,0),"")</f>
        <v/>
      </c>
      <c r="C140" s="134"/>
      <c r="D140" s="134"/>
      <c r="E140" s="135"/>
      <c r="F140" s="136"/>
      <c r="G140" s="137">
        <f ca="1">IFERROR(NOW()-F140,"")</f>
        <v>45959.483226620374</v>
      </c>
      <c r="H140" s="136"/>
      <c r="I140" s="134" t="str">
        <f>IFERROR(VLOOKUP(D140,DB!A:F,6,0),"")</f>
        <v/>
      </c>
      <c r="J140" s="134" t="str">
        <f>IFERROR(VLOOKUP(D140,DB!A:G,7,0),"")</f>
        <v/>
      </c>
      <c r="K140" s="138"/>
      <c r="L140" s="139" t="str">
        <f>IFERROR(VLOOKUP(D140,DB!A:I,9,0),"")</f>
        <v/>
      </c>
    </row>
    <row r="141" spans="1:12" ht="15" customHeight="1">
      <c r="A141" s="170"/>
      <c r="B141" s="134" t="str">
        <f>IFERROR(VLOOKUP(D141,DB!A:K,11,0),"")</f>
        <v/>
      </c>
      <c r="C141" s="134"/>
      <c r="D141" s="134"/>
      <c r="E141" s="135"/>
      <c r="F141" s="136"/>
      <c r="G141" s="137">
        <f ca="1">IFERROR(NOW()-F141,"")</f>
        <v>45959.483226620374</v>
      </c>
      <c r="H141" s="136"/>
      <c r="I141" s="134" t="str">
        <f>IFERROR(VLOOKUP(D141,DB!A:F,6,0),"")</f>
        <v/>
      </c>
      <c r="J141" s="134" t="str">
        <f>IFERROR(VLOOKUP(D141,DB!A:G,7,0),"")</f>
        <v/>
      </c>
      <c r="K141" s="138"/>
      <c r="L141" s="139" t="str">
        <f>IFERROR(VLOOKUP(D141,DB!A:I,9,0),"")</f>
        <v/>
      </c>
    </row>
    <row r="142" spans="1:12" ht="15" customHeight="1">
      <c r="A142" s="170"/>
      <c r="B142" s="134" t="str">
        <f>IFERROR(VLOOKUP(D142,DB!A:K,11,0),"")</f>
        <v/>
      </c>
      <c r="C142" s="134"/>
      <c r="D142" s="134"/>
      <c r="E142" s="135"/>
      <c r="F142" s="136"/>
      <c r="G142" s="137">
        <f ca="1">IFERROR(NOW()-F142,"")</f>
        <v>45959.483226620374</v>
      </c>
      <c r="H142" s="136"/>
      <c r="I142" s="134" t="str">
        <f>IFERROR(VLOOKUP(D142,DB!A:F,6,0),"")</f>
        <v/>
      </c>
      <c r="J142" s="134" t="str">
        <f>IFERROR(VLOOKUP(D142,DB!A:G,7,0),"")</f>
        <v/>
      </c>
      <c r="K142" s="138"/>
      <c r="L142" s="139" t="str">
        <f>IFERROR(VLOOKUP(D142,DB!A:I,9,0),"")</f>
        <v/>
      </c>
    </row>
    <row r="143" spans="1:12" ht="15" customHeight="1">
      <c r="A143" s="170"/>
      <c r="B143" s="134" t="str">
        <f>IFERROR(VLOOKUP(D143,DB!A:K,11,0),"")</f>
        <v/>
      </c>
      <c r="C143" s="134"/>
      <c r="D143" s="134"/>
      <c r="E143" s="135"/>
      <c r="F143" s="136"/>
      <c r="G143" s="137">
        <f ca="1">IFERROR(NOW()-F143,"")</f>
        <v>45959.483226620374</v>
      </c>
      <c r="H143" s="136"/>
      <c r="I143" s="134" t="str">
        <f>IFERROR(VLOOKUP(D143,DB!A:F,6,0),"")</f>
        <v/>
      </c>
      <c r="J143" s="134" t="str">
        <f>IFERROR(VLOOKUP(D143,DB!A:G,7,0),"")</f>
        <v/>
      </c>
      <c r="K143" s="138"/>
      <c r="L143" s="139" t="str">
        <f>IFERROR(VLOOKUP(D143,DB!A:I,9,0),"")</f>
        <v/>
      </c>
    </row>
    <row r="144" spans="1:12" ht="15" customHeight="1">
      <c r="A144" s="170"/>
      <c r="B144" s="134" t="str">
        <f>IFERROR(VLOOKUP(D144,DB!A:K,11,0),"")</f>
        <v/>
      </c>
      <c r="C144" s="134"/>
      <c r="D144" s="134"/>
      <c r="E144" s="135"/>
      <c r="F144" s="136"/>
      <c r="G144" s="137">
        <f ca="1">IFERROR(NOW()-F144,"")</f>
        <v>45959.483226620374</v>
      </c>
      <c r="H144" s="136"/>
      <c r="I144" s="134" t="str">
        <f>IFERROR(VLOOKUP(D144,DB!A:F,6,0),"")</f>
        <v/>
      </c>
      <c r="J144" s="134" t="str">
        <f>IFERROR(VLOOKUP(D144,DB!A:G,7,0),"")</f>
        <v/>
      </c>
      <c r="K144" s="138"/>
      <c r="L144" s="139" t="str">
        <f>IFERROR(VLOOKUP(D144,DB!A:I,9,0),"")</f>
        <v/>
      </c>
    </row>
    <row r="145" spans="1:12" ht="15" customHeight="1">
      <c r="A145" s="170"/>
      <c r="B145" s="134" t="str">
        <f>IFERROR(VLOOKUP(D145,DB!A:K,11,0),"")</f>
        <v/>
      </c>
      <c r="C145" s="134"/>
      <c r="D145" s="134"/>
      <c r="E145" s="135"/>
      <c r="F145" s="136"/>
      <c r="G145" s="137">
        <f ca="1">IFERROR(NOW()-F145,"")</f>
        <v>45959.483226620374</v>
      </c>
      <c r="H145" s="136"/>
      <c r="I145" s="134" t="str">
        <f>IFERROR(VLOOKUP(D145,DB!A:F,6,0),"")</f>
        <v/>
      </c>
      <c r="J145" s="134" t="str">
        <f>IFERROR(VLOOKUP(D145,DB!A:G,7,0),"")</f>
        <v/>
      </c>
      <c r="K145" s="138"/>
      <c r="L145" s="139" t="str">
        <f>IFERROR(VLOOKUP(D145,DB!A:I,9,0),"")</f>
        <v/>
      </c>
    </row>
    <row r="146" spans="1:12" ht="15" customHeight="1">
      <c r="A146" s="170"/>
      <c r="B146" s="134" t="str">
        <f>IFERROR(VLOOKUP(D146,DB!A:K,11,0),"")</f>
        <v/>
      </c>
      <c r="C146" s="134"/>
      <c r="D146" s="134"/>
      <c r="E146" s="135"/>
      <c r="F146" s="136"/>
      <c r="G146" s="137">
        <f ca="1">IFERROR(NOW()-F146,"")</f>
        <v>45959.483226620374</v>
      </c>
      <c r="H146" s="136"/>
      <c r="I146" s="134" t="str">
        <f>IFERROR(VLOOKUP(D146,DB!A:F,6,0),"")</f>
        <v/>
      </c>
      <c r="J146" s="134" t="str">
        <f>IFERROR(VLOOKUP(D146,DB!A:G,7,0),"")</f>
        <v/>
      </c>
      <c r="K146" s="138"/>
      <c r="L146" s="139" t="str">
        <f>IFERROR(VLOOKUP(D146,DB!A:I,9,0),"")</f>
        <v/>
      </c>
    </row>
    <row r="147" spans="1:12" ht="15" customHeight="1">
      <c r="A147" s="170"/>
      <c r="B147" s="134" t="str">
        <f>IFERROR(VLOOKUP(D147,DB!A:K,11,0),"")</f>
        <v/>
      </c>
      <c r="C147" s="134"/>
      <c r="D147" s="134"/>
      <c r="E147" s="135"/>
      <c r="F147" s="136"/>
      <c r="G147" s="137">
        <f ca="1">IFERROR(NOW()-F147,"")</f>
        <v>45959.483226620374</v>
      </c>
      <c r="H147" s="136"/>
      <c r="I147" s="134" t="str">
        <f>IFERROR(VLOOKUP(D147,DB!A:F,6,0),"")</f>
        <v/>
      </c>
      <c r="J147" s="134" t="str">
        <f>IFERROR(VLOOKUP(D147,DB!A:G,7,0),"")</f>
        <v/>
      </c>
      <c r="K147" s="138"/>
      <c r="L147" s="139" t="str">
        <f>IFERROR(VLOOKUP(D147,DB!A:I,9,0),"")</f>
        <v/>
      </c>
    </row>
    <row r="148" spans="1:12" ht="15" customHeight="1">
      <c r="A148" s="170"/>
      <c r="B148" s="134" t="str">
        <f>IFERROR(VLOOKUP(D148,DB!A:K,11,0),"")</f>
        <v/>
      </c>
      <c r="C148" s="134"/>
      <c r="D148" s="134"/>
      <c r="E148" s="135"/>
      <c r="F148" s="136"/>
      <c r="G148" s="137">
        <f ca="1">IFERROR(NOW()-F148,"")</f>
        <v>45959.483226620374</v>
      </c>
      <c r="H148" s="136"/>
      <c r="I148" s="134" t="str">
        <f>IFERROR(VLOOKUP(D148,DB!A:F,6,0),"")</f>
        <v/>
      </c>
      <c r="J148" s="134" t="str">
        <f>IFERROR(VLOOKUP(D148,DB!A:G,7,0),"")</f>
        <v/>
      </c>
      <c r="K148" s="138"/>
      <c r="L148" s="139" t="str">
        <f>IFERROR(VLOOKUP(D148,DB!A:I,9,0),"")</f>
        <v/>
      </c>
    </row>
    <row r="149" spans="1:12" ht="15" customHeight="1">
      <c r="A149" s="170"/>
      <c r="B149" s="134" t="str">
        <f>IFERROR(VLOOKUP(D149,DB!A:K,11,0),"")</f>
        <v/>
      </c>
      <c r="C149" s="134"/>
      <c r="D149" s="134"/>
      <c r="E149" s="135"/>
      <c r="F149" s="136"/>
      <c r="G149" s="137">
        <f ca="1">IFERROR(NOW()-F149,"")</f>
        <v>45959.483226620374</v>
      </c>
      <c r="H149" s="136"/>
      <c r="I149" s="134" t="str">
        <f>IFERROR(VLOOKUP(D149,DB!A:F,6,0),"")</f>
        <v/>
      </c>
      <c r="J149" s="134" t="str">
        <f>IFERROR(VLOOKUP(D149,DB!A:G,7,0),"")</f>
        <v/>
      </c>
      <c r="K149" s="138"/>
      <c r="L149" s="139" t="str">
        <f>IFERROR(VLOOKUP(D149,DB!A:I,9,0),"")</f>
        <v/>
      </c>
    </row>
    <row r="150" spans="1:12" ht="15" customHeight="1">
      <c r="A150" s="170"/>
      <c r="B150" s="134" t="str">
        <f>IFERROR(VLOOKUP(D150,DB!A:K,11,0),"")</f>
        <v/>
      </c>
      <c r="C150" s="134"/>
      <c r="D150" s="134"/>
      <c r="E150" s="135"/>
      <c r="F150" s="136"/>
      <c r="G150" s="137">
        <f ca="1">IFERROR(NOW()-F150,"")</f>
        <v>45959.483226620374</v>
      </c>
      <c r="H150" s="136"/>
      <c r="I150" s="134" t="str">
        <f>IFERROR(VLOOKUP(D150,DB!A:F,6,0),"")</f>
        <v/>
      </c>
      <c r="J150" s="134" t="str">
        <f>IFERROR(VLOOKUP(D150,DB!A:G,7,0),"")</f>
        <v/>
      </c>
      <c r="K150" s="138"/>
      <c r="L150" s="139" t="str">
        <f>IFERROR(VLOOKUP(D150,DB!A:I,9,0),"")</f>
        <v/>
      </c>
    </row>
    <row r="151" spans="1:12" ht="15" customHeight="1">
      <c r="A151" s="170"/>
      <c r="B151" s="134" t="str">
        <f>IFERROR(VLOOKUP(D151,DB!A:K,11,0),"")</f>
        <v/>
      </c>
      <c r="C151" s="134"/>
      <c r="D151" s="134"/>
      <c r="E151" s="135"/>
      <c r="F151" s="136"/>
      <c r="G151" s="137">
        <f ca="1">IFERROR(NOW()-F151,"")</f>
        <v>45959.483226620374</v>
      </c>
      <c r="H151" s="136"/>
      <c r="I151" s="134" t="str">
        <f>IFERROR(VLOOKUP(D151,DB!A:F,6,0),"")</f>
        <v/>
      </c>
      <c r="J151" s="134" t="str">
        <f>IFERROR(VLOOKUP(D151,DB!A:G,7,0),"")</f>
        <v/>
      </c>
      <c r="K151" s="138"/>
      <c r="L151" s="139" t="str">
        <f>IFERROR(VLOOKUP(D151,DB!A:I,9,0),"")</f>
        <v/>
      </c>
    </row>
    <row r="152" spans="1:12" ht="15" customHeight="1">
      <c r="A152" s="171"/>
      <c r="B152" s="146" t="str">
        <f>IFERROR(VLOOKUP(D152,DB!A:K,11,0),"")</f>
        <v/>
      </c>
      <c r="C152" s="146"/>
      <c r="D152" s="146"/>
      <c r="E152" s="147"/>
      <c r="F152" s="148"/>
      <c r="G152" s="149">
        <f ca="1">IFERROR(NOW()-F152,"")</f>
        <v>45959.483226620374</v>
      </c>
      <c r="H152" s="148"/>
      <c r="I152" s="146" t="str">
        <f>IFERROR(VLOOKUP(D152,DB!A:F,6,0),"")</f>
        <v/>
      </c>
      <c r="J152" s="146" t="str">
        <f>IFERROR(VLOOKUP(D152,DB!A:G,7,0),"")</f>
        <v/>
      </c>
      <c r="K152" s="150"/>
      <c r="L152" s="151" t="str">
        <f>IFERROR(VLOOKUP(D152,DB!A:I,9,0),"")</f>
        <v/>
      </c>
    </row>
  </sheetData>
  <customSheetViews>
    <customSheetView guid="{F6042A99-DD27-4453-835D-0834D95730CC}" filter="1" showAutoFilter="1">
      <pageMargins left="0" right="0" top="0" bottom="0" header="0" footer="0"/>
      <autoFilter ref="B1:M1" xr:uid="{D9348DF7-BCB9-4CA3-A868-F8B829698160}"/>
    </customSheetView>
  </customSheetViews>
  <dataValidations count="2">
    <dataValidation allowBlank="1" showInputMessage="1" showErrorMessage="1" sqref="E1" xr:uid="{5DBA255D-CDD9-49FB-AD3C-AF70AB4EE696}"/>
    <dataValidation type="list" allowBlank="1" showInputMessage="1" showErrorMessage="1" sqref="E2:E15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2"/>
  <sheetViews>
    <sheetView tabSelected="1" workbookViewId="0">
      <selection activeCell="K7" sqref="K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134.48338865741243</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0.74114328704308718</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1</v>
      </c>
      <c r="D5" s="18" t="s">
        <v>19654</v>
      </c>
      <c r="E5" s="114" t="s">
        <v>39021</v>
      </c>
      <c r="F5" s="115">
        <v>45959.34516203704</v>
      </c>
      <c r="G5" s="116">
        <f ca="1">IFERROR(NOW()-F5,"-")</f>
        <v>0.13806458333419869</v>
      </c>
      <c r="H5" s="115">
        <v>45959.340300925927</v>
      </c>
      <c r="I5" s="18" t="str">
        <f>IFERROR(VLOOKUP(D5,DB!A:F,6,0),"")</f>
        <v>SCECO</v>
      </c>
      <c r="J5" s="18" t="str">
        <f>IFERROR(VLOOKUP(D5,DB!A:G,7,0),"")</f>
        <v>Dead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39113</v>
      </c>
      <c r="B6" s="18" t="str">
        <f>IFERROR(VLOOKUP(D6,DB!A:K,11,0),"")</f>
        <v>R2</v>
      </c>
      <c r="C6" s="18">
        <v>1</v>
      </c>
      <c r="D6" s="18" t="s">
        <v>25711</v>
      </c>
      <c r="E6" s="114"/>
      <c r="F6" s="115"/>
      <c r="G6" s="116">
        <f ca="1">IFERROR(NOW()-F6,"-")</f>
        <v>45959.483226620374</v>
      </c>
      <c r="H6" s="115">
        <v>45959.41710648148</v>
      </c>
      <c r="I6" s="18" t="str">
        <f>IFERROR(VLOOKUP(D6,DB!A:F,6,0),"")</f>
        <v>Generator-SG</v>
      </c>
      <c r="J6" s="18" t="str">
        <f>IFERROR(VLOOKUP(D6,DB!A:G,7,0),"")</f>
        <v>Vandalized</v>
      </c>
      <c r="K6" s="19" t="s">
        <v>39114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45959.483226620374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45959.483226620374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45959.483226620374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45959.483226620374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45959.483226620374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45959.483226620374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45959.483226620374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45959.483226620374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45959.483226620374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45959.483226620374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45959.483226620374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45959.483226620374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45959.483226620374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45959.483226620374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45959.483226620374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45959.483226620374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45959.483226620374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45959.483226620374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45959.483226620374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45959.483226620374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45959.483226620374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45959.483226620374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45959.483226620374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45959.483226620374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45959.483226620374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45959.483226620374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45959.483226620374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45959.483226620374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45959.483226620374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45959.483226620374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45959.483226620374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45959.483226620374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45959.483226620374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45959.483226620374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45959.483226620374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45959.483226620374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45959.483226620374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45959.483226620374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45959.483226620374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45959.483226620374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45959.483226620374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61"/>
      <c r="B48" s="162" t="str">
        <f>IFERROR(VLOOKUP(D48,DB!A:K,11,0),"")</f>
        <v/>
      </c>
      <c r="C48" s="162"/>
      <c r="D48" s="162"/>
      <c r="E48" s="163"/>
      <c r="F48" s="164"/>
      <c r="G48" s="165">
        <f ca="1">IFERROR(NOW()-F48,"-")</f>
        <v>45959.483226620374</v>
      </c>
      <c r="H48" s="164"/>
      <c r="I48" s="162" t="str">
        <f>IFERROR(VLOOKUP(D48,DB!A:F,6,0),"")</f>
        <v/>
      </c>
      <c r="J48" s="162" t="str">
        <f>IFERROR(VLOOKUP(D48,DB!A:G,7,0),"")</f>
        <v/>
      </c>
      <c r="K48" s="166"/>
      <c r="L48" s="162" t="str">
        <f>IFERROR(VLOOKUP(D48,DB!A:I,9,0),"")</f>
        <v/>
      </c>
      <c r="M48" s="162"/>
      <c r="N48" s="162"/>
      <c r="O48" s="162"/>
      <c r="P48" s="162"/>
      <c r="Q48" s="162"/>
      <c r="R48" s="162"/>
      <c r="S48" s="162"/>
      <c r="T48" s="162"/>
      <c r="U48" s="162"/>
      <c r="V48" s="162"/>
      <c r="W48" s="162"/>
      <c r="X48" s="162"/>
      <c r="Y48" s="162"/>
      <c r="Z48" s="162"/>
      <c r="AA48" s="162"/>
      <c r="AB48" s="162"/>
      <c r="AC48" s="162"/>
      <c r="AD48" s="162"/>
      <c r="AE48" s="162"/>
      <c r="AF48" s="162"/>
      <c r="AG48" s="162"/>
      <c r="AH48" s="162"/>
      <c r="AI48" s="162"/>
      <c r="AJ48" s="162"/>
      <c r="AK48" s="162"/>
      <c r="AL48" s="162"/>
      <c r="AM48" s="162"/>
      <c r="AN48" s="162"/>
      <c r="AO48" s="162"/>
      <c r="AP48" s="162"/>
      <c r="AQ48" s="162"/>
      <c r="AR48" s="162"/>
      <c r="AS48" s="162"/>
      <c r="AT48" s="162"/>
      <c r="AU48" s="162"/>
      <c r="AV48" s="162"/>
      <c r="AW48" s="162"/>
      <c r="AX48" s="162"/>
      <c r="AY48" s="162"/>
      <c r="AZ48" s="162"/>
      <c r="BA48" s="162"/>
      <c r="BB48" s="162"/>
      <c r="BC48" s="162"/>
      <c r="BD48" s="162"/>
      <c r="BE48" s="162"/>
      <c r="BF48" s="162"/>
      <c r="BG48" s="162"/>
      <c r="BH48" s="162"/>
      <c r="BI48" s="162"/>
      <c r="BJ48" s="162"/>
      <c r="BK48" s="162"/>
      <c r="BL48" s="162"/>
      <c r="BM48" s="162"/>
      <c r="BN48" s="162"/>
      <c r="BO48" s="162"/>
      <c r="BP48" s="162"/>
      <c r="BQ48" s="162"/>
      <c r="BR48" s="162"/>
      <c r="BS48" s="162"/>
      <c r="BT48" s="162"/>
      <c r="BU48" s="162"/>
      <c r="BV48" s="162"/>
      <c r="BW48" s="162"/>
      <c r="BX48" s="162"/>
      <c r="BY48" s="162"/>
      <c r="BZ48" s="162"/>
      <c r="CA48" s="162"/>
      <c r="CB48" s="162"/>
      <c r="CC48" s="162"/>
      <c r="CD48" s="162"/>
      <c r="CE48" s="162"/>
      <c r="CF48" s="162"/>
      <c r="CG48" s="162"/>
      <c r="CH48" s="162"/>
      <c r="CI48" s="162"/>
      <c r="CJ48" s="167"/>
    </row>
    <row r="49" spans="1:88" ht="31.5" customHeight="1">
      <c r="A49" s="113"/>
      <c r="B49" s="18" t="str">
        <f>IFERROR(VLOOKUP(D49,DB!A:K,11,0),"")</f>
        <v/>
      </c>
      <c r="C49" s="18"/>
      <c r="D49" s="18"/>
      <c r="E49" s="114"/>
      <c r="F49" s="115"/>
      <c r="G49" s="116">
        <f ca="1">IFERROR(NOW()-F49,"-")</f>
        <v>45959.483226620374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45959.483226620374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45959.483226620374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45959.483226620374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45959.483226620374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45959.483226620374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45959.483226620374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45959.483226620374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45959.483226620374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45959.483226620374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45959.483226620374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45959.483226620374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45959.483226620374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45959.483226620374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45959.483226620374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45959.483226620374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45959.483226620374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45959.483226620374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45959.483226620374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45959.483226620374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45959.483226620374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45959.483226620374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45959.483226620374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45959.483226620374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45959.483226620374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45959.483226620374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45959.483226620374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45959.483226620374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45959.483226620374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45959.483226620374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45959.483226620374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45959.483226620374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45959.483226620374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45959.483226620374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45959.483226620374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45959.483226620374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45959.483226620374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45959.483226620374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45959.483226620374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45959.483226620374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45959.483226620374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45959.483226620374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45959.483226620374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45959.483226620374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45959.483226620374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45959.483226620374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45959.483226620374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45959.483226620374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45959.483226620374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45959.483226620374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45959.483226620374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45959.483226620374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45959.483226620374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45959.483226620374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45959.483226620374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45959.483226620374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45959.483226620374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45959.483226620374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45959.483226620374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45959.483226620374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45959.483226620374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45959.483226620374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45959.483226620374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45959.483226620374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45959.483226620374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45959.483226620374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45959.483226620374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45959.483226620374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45959.483226620374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45959.483226620374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45959.483226620374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45959.483226620374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45959.483226620374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45959.483226620374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45959.483226620374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45959.483226620374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45959.483226620374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45959.483226620374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45959.483226620374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45959.483226620374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45959.483226620374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45959.483226620374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45959.483226620374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45959.483226620374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45959.483226620374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45959.483226620374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45959.483226620374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45959.483226620374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45959.483226620374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45959.483226620374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45959.483226620374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45959.483226620374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45959.483226620374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45959.483226620374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45959.483226620374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45959.483226620374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45959.483226620374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45959.483226620374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45959.483226620374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45959.483226620374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45959.483226620374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45959.483226620374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45959.483226620374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45959.483226620374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45959.483226620374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45959.483226620374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45959.483226620374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45959.483226620374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45959.483226620374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45959.483226620374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45959.483226620374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45959.483226620374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45959.483226620374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45959.483226620374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45959.483226620374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45959.483226620374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45959.483226620374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45959.483226620374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45959.483226620374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45959.483226620374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45959.483226620374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45959.483226620374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45959.483226620374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45959.483226620374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45959.483226620374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45959.483226620374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45959.483226620374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45959.483226620374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45959.483226620374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45959.483226620374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45959.483226620374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45959.483226620374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45959.483226620374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45959.483226620374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45959.483226620374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45959.483226620374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45959.483226620374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45959.483226620374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45959.483226620374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45959.483226620374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45959.483226620374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45959.483226620374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45959.483226620374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61"/>
      <c r="B192" s="162" t="str">
        <f>IFERROR(VLOOKUP(D192,DB!A:K,11,0),"")</f>
        <v/>
      </c>
      <c r="C192" s="162"/>
      <c r="D192" s="162"/>
      <c r="E192" s="163"/>
      <c r="F192" s="164"/>
      <c r="G192" s="165">
        <f ca="1">IFERROR(NOW()-F192,"-")</f>
        <v>45959.483226620374</v>
      </c>
      <c r="H192" s="164"/>
      <c r="I192" s="162" t="str">
        <f>IFERROR(VLOOKUP(D192,DB!A:F,6,0),"")</f>
        <v/>
      </c>
      <c r="J192" s="162" t="str">
        <f>IFERROR(VLOOKUP(D192,DB!A:G,7,0),"")</f>
        <v/>
      </c>
      <c r="K192" s="166"/>
      <c r="L192" s="162" t="str">
        <f>IFERROR(VLOOKUP(D192,DB!A:I,9,0),"")</f>
        <v/>
      </c>
      <c r="M192" s="162"/>
      <c r="N192" s="162"/>
      <c r="O192" s="162"/>
      <c r="P192" s="162"/>
      <c r="Q192" s="162"/>
      <c r="R192" s="162"/>
      <c r="S192" s="162"/>
      <c r="T192" s="162"/>
      <c r="U192" s="162"/>
      <c r="V192" s="162"/>
      <c r="W192" s="162"/>
      <c r="X192" s="162"/>
      <c r="Y192" s="162"/>
      <c r="Z192" s="162"/>
      <c r="AA192" s="162"/>
      <c r="AB192" s="162"/>
      <c r="AC192" s="162"/>
      <c r="AD192" s="162"/>
      <c r="AE192" s="162"/>
      <c r="AF192" s="162"/>
      <c r="AG192" s="162"/>
      <c r="AH192" s="162"/>
      <c r="AI192" s="162"/>
      <c r="AJ192" s="162"/>
      <c r="AK192" s="162"/>
      <c r="AL192" s="162"/>
      <c r="AM192" s="162"/>
      <c r="AN192" s="162"/>
      <c r="AO192" s="162"/>
      <c r="AP192" s="162"/>
      <c r="AQ192" s="162"/>
      <c r="AR192" s="162"/>
      <c r="AS192" s="162"/>
      <c r="AT192" s="162"/>
      <c r="AU192" s="162"/>
      <c r="AV192" s="162"/>
      <c r="AW192" s="162"/>
      <c r="AX192" s="162"/>
      <c r="AY192" s="162"/>
      <c r="AZ192" s="162"/>
      <c r="BA192" s="162"/>
      <c r="BB192" s="162"/>
      <c r="BC192" s="162"/>
      <c r="BD192" s="162"/>
      <c r="BE192" s="162"/>
      <c r="BF192" s="162"/>
      <c r="BG192" s="162"/>
      <c r="BH192" s="162"/>
      <c r="BI192" s="162"/>
      <c r="BJ192" s="162"/>
      <c r="BK192" s="162"/>
      <c r="BL192" s="162"/>
      <c r="BM192" s="162"/>
      <c r="BN192" s="162"/>
      <c r="BO192" s="162"/>
      <c r="BP192" s="162"/>
      <c r="BQ192" s="162"/>
      <c r="BR192" s="162"/>
      <c r="BS192" s="162"/>
      <c r="BT192" s="162"/>
      <c r="BU192" s="162"/>
      <c r="BV192" s="162"/>
      <c r="BW192" s="162"/>
      <c r="BX192" s="162"/>
      <c r="BY192" s="162"/>
      <c r="BZ192" s="162"/>
      <c r="CA192" s="162"/>
      <c r="CB192" s="162"/>
      <c r="CC192" s="162"/>
      <c r="CD192" s="162"/>
      <c r="CE192" s="162"/>
      <c r="CF192" s="162"/>
      <c r="CG192" s="162"/>
      <c r="CH192" s="162"/>
      <c r="CI192" s="162"/>
      <c r="CJ192" s="167"/>
    </row>
  </sheetData>
  <dataValidations count="2">
    <dataValidation allowBlank="1" showInputMessage="1" showErrorMessage="1" sqref="E1" xr:uid="{4D935161-CDD3-4592-B877-3FB59C99E142}"/>
    <dataValidation type="list" allowBlank="1" showInputMessage="1" showErrorMessage="1" sqref="E3:E19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64" ca="1" si="0">IFERROR(NOW()-F2,"-")</f>
        <v>45959.483226620374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45959.483226620374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45959.483226620374</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45959.483226620374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45959.483226620374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45959.483226620374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45959.483226620374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45959.483226620374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45959.483226620374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45959.483226620374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45959.483226620374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45959.483226620374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45959.483226620374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45959.483226620374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45959.483226620374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45959.483226620374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45959.483226620374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45959.483226620374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45959.483226620374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45959.483226620374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45959.483226620374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45959.483226620374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45959.483226620374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45959.483226620374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45959.483226620374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45959.483226620374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45959.483226620374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45959.483226620374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45959.483226620374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45959.483226620374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45959.483226620374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45959.483226620374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45959.483226620374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45959.483226620374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45959.483226620374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45959.483226620374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45959.483226620374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45959.483226620374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45959.483226620374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45959.483226620374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45959.483226620374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45959.483226620374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45959.483226620374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45959.483226620374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45959.483226620374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45959.483226620374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45959.483226620374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45959.483226620374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45959.483226620374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45959.483226620374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45959.483226620374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45959.483226620374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45959.483226620374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45959.483226620374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45959.483226620374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45959.483226620374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45959.483226620374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45959.483226620374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45959.483226620374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45959.483226620374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45959.483226620374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45959.483226620374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45959.483226620374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45959.483226620374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45959.483226620374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45959.483226620374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45959.483226620374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45959.483226620374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45959.483226620374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45959.483226620374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45959.483226620374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45959.483226620374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45959.483226620374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45959.483226620374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45959.483226620374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45959.483226620374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45959.483226620374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45959.483226620374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45959.483226620374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45959.483226620374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45959.483226620374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45959.483226620374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45959.483226620374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45959.483226620374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45959.483226620374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45959.483226620374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45959.483226620374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45959.483226620374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45959.483226620374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45959.483226620374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45959.483226620374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45959.483226620374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45959.483226620374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45959.483226620374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45959.483226620374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45959.483226620374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45959.483226620374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45959.483226620374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45959.483226620374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45959.483226620374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45959.483226620374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45959.483226620374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45959.483226620374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45959.483226620374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45959.483226620374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45959.483226620374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45959.483226620374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45959.483226620374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45959.483226620374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45959.483226620374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45959.483226620374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45959.483226620374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45959.483226620374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45959.483226620374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45959.483226620374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45959.483226620374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45959.483226620374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45959.483226620374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45959.483226620374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45959.483226620374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45959.483226620374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45959.483226620374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45959.483226620374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45959.483226620374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45959.483226620374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45959.483226620374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45959.483226620374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45959.483226620374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45959.483226620374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45959.483226620374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45959.483226620374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45959.483226620374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45959.483226620374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45959.483226620374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45959.483226620374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45959.483226620374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45959.483226620374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45959.483226620374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45959.483226620374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45959.483226620374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45959.483226620374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45959.483226620374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45959.483226620374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45959.483226620374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45959.483226620374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45959.483226620374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45959.483226620374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45959.483226620374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45959.483226620374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45959.483226620374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45959.483226620374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45959.483226620374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45959.483226620374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45959.483226620374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45959.483226620374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45959.483226620374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45959.483226620374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45959.483226620374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45959.483226620374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45959.483226620374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45959.483226620374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45959.483226620374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45959.483226620374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45959.483226620374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45959.483226620374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45959.483226620374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45959.483226620374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45959.483226620374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45959.483226620374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45959.483226620374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45959.483226620374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45959.483226620374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45959.483226620374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45959.483226620374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45959.483226620374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45959.483226620374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45959.483226620374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45959.483226620374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45959.483226620374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45959.483226620374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45959.483226620374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45959.483226620374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45959.483226620374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45959.483226620374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45959.483226620374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45959.483226620374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45959.483226620374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45959.483226620374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45959.483226620374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45959.483226620374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45959.483226620374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45959.483226620374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45959.483226620374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45959.483226620374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45959.483226620374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45959.483226620374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45959.483226620374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45959.483226620374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45959.483226620374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45959.483226620374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45959.483226620374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45959.483226620374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45959.483226620374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45959.483226620374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45959.483226620374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45959.483226620374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45959.483226620374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45959.483226620374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45959.483226620374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45959.483226620374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45959.483226620374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45959.483226620374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45959.483226620374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45959.483226620374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45959.483226620374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45959.483226620374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45959.483226620374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45959.483226620374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45959.483226620374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45959.483226620374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45959.483226620374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45959.483226620374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45959.483226620374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45959.483226620374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45959.483226620374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45959.483226620374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45959.483226620374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45959.483226620374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45959.483226620374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45959.483226620374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45959.483226620374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45959.483226620374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45959.483226620374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45959.483226620374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45959.483226620374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45959.483226620374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45959.483226620374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45959.483226620374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45959.483226620374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45959.483226620374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45959.483226620374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45959.483226620374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45959.483226620374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45959.483226620374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45959.483226620374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45959.483226620374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45959.483226620374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45959.483226620374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45959.483226620374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45959.483226620374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45959.483226620374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45959.483226620374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45959.483226620374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45959.483226620374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45959.483226620374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45959.483226620374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45959.483226620374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45959.483226620374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45959.483226620374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45959.483226620374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45959.483226620374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45959.483226620374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45959.483226620374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45959.483226620374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45959.483226620374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45959.483226620374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45959.483226620374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45959.483226620374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45959.483226620374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45959.483226620374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45959.483226620374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45959.483226620374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45959.483226620374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45959.483226620374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45959.483226620374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45959.483226620374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45959.483226620374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45959.483226620374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45959.483226620374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45959.483226620374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45959.483226620374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45959.483226620374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45959.483226620374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45959.483226620374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45959.483226620374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45959.483226620374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45959.483226620374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45959.483226620374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45959.483226620374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45959.483226620374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45959.483226620374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45959.483226620374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45959.483226620374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45959.483226620374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45959.483226620374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45959.483226620374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45959.483226620374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45959.483226620374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45959.483226620374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45959.483226620374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45959.483226620374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45959.483226620374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45959.483226620374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45959.483226620374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45959.483226620374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45959.483226620374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45959.483226620374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45959.483226620374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45959.483226620374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45959.483226620374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45959.483226620374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45959.483226620374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45959.483226620374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45959.483226620374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45959.483226620374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45959.483226620374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45959.483226620374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45959.483226620374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45959.483226620374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45959.483226620374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45959.483226620374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45959.483226620374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45959.483226620374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45959.483226620374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45959.483226620374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45959.483226620374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45959.483226620374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45959.483226620374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45959.483226620374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45959.483226620374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45959.483226620374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45959.483226620374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45959.483226620374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45959.483226620374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45959.483226620374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45959.483226620374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45959.483226620374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45959.483226620374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45959.483226620374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45959.483226620374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45959.483226620374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45959.483226620374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45959.483226620374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45959.483226620374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45959.483226620374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45959.483226620374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45959.483226620374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45959.483226620374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45959.483226620374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45959.483226620374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45959.483226620374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45959.483226620374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45959.483226620374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45959.483226620374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45959.483226620374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45959.483226620374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45959.483226620374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45959.483226620374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45959.483226620374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45959.483226620374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45959.483226620374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45959.483226620374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45959.483226620374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45959.483226620374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45959.483226620374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45959.483226620374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45959.483226620374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45959.483226620374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45959.483226620374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45959.483226620374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45959.483226620374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45959.483226620374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45959.483226620374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45959.483226620374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45959.483226620374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45959.483226620374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45959.483226620374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45959.483226620374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45959.483226620374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45959.483226620374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45959.483226620374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45959.483226620374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45959.483226620374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45959.483226620374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45959.483226620374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45959.483226620374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45959.483226620374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45959.483226620374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45959.483226620374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45959.483226620374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45959.483226620374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45959.483226620374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45959.483226620374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45959.483226620374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45959.483226620374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45959.483226620374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45959.483226620374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45959.483226620374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45959.483226620374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45959.483226620374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45959.483226620374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45959.483226620374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45959.483226620374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45959.483226620374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45959.483226620374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45959.483226620374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45959.483226620374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45959.483226620374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45959.483226620374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45959.483226620374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45959.483226620374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45959.483226620374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45959.483226620374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45959.483226620374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45959.483226620374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45959.483226620374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45959.483226620374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45959.483226620374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45959.483226620374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45959.483226620374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45959.483226620374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45959.483226620374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45959.483226620374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45959.483226620374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45959.483226620374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45959.483226620374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45959.483226620374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45959.483226620374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45959.483226620374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45959.483226620374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45959.483226620374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45959.483226620374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45959.483226620374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45959.483226620374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45959.483226620374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45959.483226620374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45959.483226620374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45959.483226620374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45959.483226620374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45959.483226620374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45959.483226620374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45959.483226620374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45959.483226620374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45959.483226620374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45959.483226620374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45959.483226620374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45959.483226620374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45959.483226620374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45959.483226620374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45959.483226620374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45959.483226620374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45959.483226620374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45959.483226620374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45959.483226620374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45959.483226620374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45959.483226620374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45959.483226620374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45959.483226620374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45959.483226620374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45959.483226620374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45959.483226620374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45959.483226620374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45959.483226620374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45959.483226620374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45959.483226620374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45959.483226620374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45959.483226620374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45959.483226620374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45959.483226620374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45959.483226620374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45959.483226620374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45959.483226620374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45959.483226620374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45959.483226620374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45959.483226620374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45959.483226620374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45959.483226620374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45959.483226620374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45959.483226620374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45959.483226620374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45959.483226620374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45959.483226620374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45959.483226620374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45959.483226620374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45959.483226620374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45959.483226620374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45959.483226620374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45959.483226620374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45959.483226620374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45959.483226620374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45959.483226620374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45959.483226620374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45959.483226620374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45959.483226620374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45959.483226620374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45959.483226620374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45959.483226620374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45959.483226620374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45959.483226620374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45959.483226620374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45959.483226620374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45959.483226620374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45959.483226620374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45959.483226620374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45959.483226620374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45959.483226620374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45959.483226620374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45959.483226620374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45959.483226620374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45959.483226620374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45959.483226620374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45959.483226620374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45959.483226620374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45959.483226620374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45959.483226620374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45959.483226620374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45959.483226620374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45959.483226620374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45959.483226620374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45959.483226620374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45959.483226620374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45959.483226620374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45959.483226620374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45959.483226620374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45959.483226620374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45959.483226620374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45959.483226620374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45959.483226620374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45959.483226620374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45959.483226620374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45959.483226620374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45959.483226620374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45959.483226620374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45959.483226620374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45959.483226620374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45959.483226620374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45959.483226620374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45959.483226620374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45959.483226620374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45959.483226620374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45959.483226620374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45959.483226620374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45959.483226620374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45959.483226620374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45959.483226620374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45959.483226620374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45959.483226620374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45959.483226620374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45959.483226620374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45959.483226620374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45959.483226620374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45959.483226620374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45959.483226620374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45959.483226620374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45959.483226620374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45959.483226620374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45959.483226620374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45959.483226620374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45959.483226620374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45959.483226620374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45959.483226620374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45959.483226620374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45959.483226620374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45959.483226620374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45959.483226620374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45959.483226620374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45959.483226620374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45959.483226620374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45959.483226620374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45959.483226620374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45959.483226620374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45959.483226620374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45959.483226620374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45959.483226620374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45959.483226620374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45959.483226620374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45959.483226620374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45959.483226620374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45959.483226620374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45959.483226620374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45959.483226620374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45959.483226620374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45959.483226620374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45959.483226620374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45959.483226620374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45959.483226620374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45959.483226620374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45959.483226620374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45959.483226620374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45959.483226620374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45959.483226620374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45959.483226620374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45959.483226620374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45959.483226620374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45959.483226620374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45959.483226620374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45959.483226620374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45959.483226620374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45959.483226620374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45959.483226620374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45959.483226620374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45959.483226620374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45959.483226620374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45959.483226620374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45959.483226620374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45959.483226620374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45959.483226620374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45959.483226620374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45959.483226620374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45959.483226620374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45959.483226620374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45959.483226620374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45959.483226620374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45959.483226620374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45959.483226620374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45959.483226620374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45959.483226620374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45959.483226620374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45959.483226620374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45959.483226620374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45959.483226620374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45959.483226620374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45959.483226620374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45959.483226620374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45959.483226620374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45959.483226620374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45959.483226620374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45959.483226620374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45959.483226620374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45959.483226620374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45959.483226620374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45959.483226620374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45959.483226620374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45959.483226620374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45959.483226620374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45959.483226620374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45959.483226620374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45959.483226620374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45959.483226620374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45959.483226620374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45959.483226620374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45959.483226620374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45959.483226620374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45959.483226620374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45959.483226620374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45959.483226620374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45959.483226620374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45959.483226620374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45959.483226620374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45959.483226620374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45959.483226620374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45959.483226620374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45959.483226620374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45959.483226620374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45959.483226620374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45959.483226620374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45959.483226620374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45959.483226620374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45959.483226620374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45959.483226620374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45959.483226620374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45959.483226620374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45959.483226620374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45959.483226620374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45959.483226620374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45959.483226620374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45959.483226620374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45959.483226620374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45959.483226620374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45959.483226620374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45959.483226620374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45959.483226620374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45959.483226620374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45959.483226620374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45959.483226620374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45959.483226620374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45959.483226620374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45959.483226620374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45959.483226620374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45959.483226620374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45959.483226620374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45959.483226620374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45959.483226620374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45959.483226620374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45959.483226620374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45959.483226620374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45959.483226620374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45959.483226620374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45959.483226620374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45959.483226620374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45959.483226620374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45959.483226620374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45959.483226620374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45959.483226620374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45959.483226620374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45959.483226620374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45959.483226620374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45959.483226620374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45959.483226620374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45959.483226620374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45959.483226620374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45959.483226620374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45959.483226620374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45959.483226620374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45959.483226620374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45959.483226620374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45959.483226620374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45959.483226620374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45959.483226620374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45959.483226620374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45959.483226620374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45959.483226620374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45959.483226620374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45959.483226620374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45959.483226620374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45959.483226620374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45959.483226620374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45959.483226620374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45959.483226620374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45959.483226620374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45959.483226620374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45959.483226620374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45959.483226620374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45959.483226620374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45959.483226620374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45959.483226620374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45959.483226620374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45959.483226620374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45959.483226620374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45959.483226620374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45959.483226620374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45959.483226620374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45959.483226620374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45959.483226620374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45959.483226620374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45959.483226620374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45959.483226620374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45959.483226620374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45959.483226620374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45959.483226620374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45959.483226620374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45959.483226620374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45959.483226620374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45959.483226620374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45959.483226620374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45959.483226620374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45959.483226620374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45959.483226620374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45959.483226620374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45959.483226620374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45959.483226620374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45959.483226620374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45959.483226620374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45959.483226620374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45959.483226620374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45959.483226620374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45959.483226620374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45959.483226620374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45959.483226620374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45959.483226620374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45959.483226620374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45959.483226620374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45959.483226620374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45959.483226620374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45959.483226620374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45959.483226620374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45959.483226620374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45959.483226620374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45959.483226620374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45959.483226620374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45959.483226620374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45959.483226620374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45959.483226620374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45959.483226620374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45959.483226620374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45959.483226620374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45959.483226620374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45959.483226620374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45959.483226620374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45959.483226620374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45959.483226620374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45959.483226620374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45959.483226620374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45959.483226620374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45959.483226620374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45959.483226620374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45959.483226620374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45959.483226620374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45959.483226620374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45959.483226620374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45959.483226620374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45959.483226620374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45959.483226620374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45959.483226620374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45959.483226620374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45959.483226620374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45959.483226620374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45959.483226620374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45959.483226620374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45959.483226620374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45959.483226620374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45959.483226620374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45959.483226620374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45959.483226620374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45959.483226620374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45959.483226620374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45959.483226620374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45959.483226620374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45959.483226620374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45959.483226620374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45959.483226620374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45959.483226620374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45959.483226620374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45959.483226620374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45959.483226620374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45959.483226620374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45959.483226620374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45959.483226620374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45959.483226620374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45959.483226620374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45959.483226620374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45959.483226620374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45959.483226620374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45959.483226620374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45959.483226620374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45959.483226620374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45959.483226620374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45959.483226620374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45959.483226620374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45959.483226620374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45959.483226620374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45959.483226620374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45959.483226620374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45959.483226620374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45959.483226620374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45959.483226620374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45959.483226620374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45959.483226620374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45959.483226620374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45959.483226620374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45959.483226620374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45959.483226620374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45959.483226620374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45959.483226620374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45959.483226620374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45959.483226620374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45959.483226620374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45959.483226620374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45959.483226620374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45959.483226620374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45959.483226620374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45959.483226620374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45959.483226620374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45959.483226620374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45959.483226620374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45959.483226620374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45959.483226620374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45959.483226620374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45959.483226620374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45959.483226620374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45959.483226620374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45959.483226620374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45959.483226620374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45959.483226620374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45959.483226620374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45959.483226620374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45959.483226620374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45959.483226620374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45959.483226620374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45959.483226620374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45959.483226620374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45959.483226620374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45959.483226620374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45959.483226620374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45959.483226620374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45959.483226620374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45959.483226620374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45959.483226620374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45959.483226620374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45959.483226620374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45959.483226620374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45959.483226620374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45959.483226620374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45959.483226620374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45959.483226620374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45959.483226620374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45959.483226620374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45959.483226620374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45959.483226620374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45959.483226620374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45959.483226620374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45959.483226620374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45959.483226620374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45959.483226620374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45959.483226620374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45959.483226620374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45959.483226620374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45959.483226620374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45959.483226620374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45959.483226620374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45959.483226620374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45959.483226620374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45959.483226620374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45959.483226620374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45959.483226620374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45959.483226620374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45959.483226620374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45959.483226620374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45959.483226620374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45959.483226620374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45959.483226620374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45959.483226620374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45959.483226620374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45959.483226620374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45959.483226620374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45959.483226620374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45959.483226620374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45959.483226620374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45959.483226620374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45959.483226620374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45959.483226620374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45959.483226620374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45959.483226620374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45959.483226620374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45959.483226620374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45959.483226620374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45959.483226620374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45959.483226620374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45959.483226620374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45959.483226620374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45959.483226620374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45959.483226620374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45959.483226620374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45959.483226620374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45959.483226620374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45959.483226620374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45959.483226620374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45959.483226620374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45959.483226620374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45959.483226620374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45959.483226620374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45959.483226620374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45959.483226620374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45959.483226620374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45959.483226620374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45959.483226620374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45959.483226620374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45959.483226620374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45959.483226620374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45959.483226620374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45959.483226620374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45959.483226620374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45959.483226620374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45959.483226620374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45959.483226620374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45959.483226620374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45959.483226620374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45959.483226620374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45959.483226620374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45959.483226620374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45959.483226620374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45959.483226620374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45959.483226620374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45959.483226620374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45959.483226620374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45959.483226620374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45959.483226620374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45959.483226620374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45959.483226620374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45959.483226620374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45959.483226620374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45959.483226620374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45959.483226620374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45959.483226620374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45959.483226620374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45959.483226620374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45959.483226620374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45959.483226620374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45959.483226620374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45959.483226620374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45959.483226620374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45959.483226620374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45959.483226620374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45959.483226620374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45959.483226620374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45959.483226620374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45959.483226620374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45959.483226620374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45959.483226620374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45959.483226620374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45959.483226620374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45959.483226620374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45959.483226620374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45959.483226620374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45959.483226620374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45959.483226620374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45959.483226620374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45959.483226620374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45959.483226620374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45959.483226620374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45959.483226620374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45959.483226620374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45959.483226620374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45959.483226620374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45959.483226620374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45959.483226620374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45959.483226620374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45959.483226620374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45959.483226620374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45959.483226620374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45959.483226620374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45959.483226620374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45959.483226620374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45959.483226620374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45959.483226620374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45959.483226620374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45959.483226620374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45959.483226620374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45959.483226620374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45959.483226620374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45959.483226620374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45959.483226620374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45959.483226620374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45959.483226620374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45959.483226620374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45959.483226620374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45959.483226620374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45959.483226620374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45959.483226620374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45959.483226620374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45959.483226620374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45959.483226620374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45959.483226620374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45959.483226620374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45959.483226620374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45959.483226620374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45959.483226620374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45959.483226620374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45959.483226620374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45959.483226620374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45959.483226620374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45959.483226620374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45959.483226620374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45959.483226620374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45959.483226620374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45959.483226620374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45959.483226620374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45959.483226620374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45959.483226620374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45959.483226620374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45959.483226620374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45959.483226620374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45959.483226620374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45959.483226620374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45959.483226620374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45959.483226620374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45959.483226620374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45959.483226620374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45959.483226620374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45959.483226620374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45959.483226620374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45959.483226620374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45959.483226620374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45959.483226620374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45959.483226620374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45959.483226620374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45959.483226620374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45959.483226620374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45959.483226620374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45959.483226620374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45959.483226620374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45959.483226620374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45959.483226620374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45959.483226620374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45959.483226620374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45959.483226620374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45959.483226620374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45959.483226620374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45959.483226620374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45959.483226620374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45959.483226620374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45959.483226620374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45959.483226620374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45959.483226620374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45959.483226620374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45959.483226620374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45959.483226620374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45959.483226620374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45959.483226620374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45959.483226620374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45959.483226620374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45959.483226620374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45959.483226620374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45959.483226620374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45959.483226620374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45959.483226620374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45959.483226620374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45959.483226620374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45959.483226620374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45959.483226620374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45959.483226620374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45959.483226620374</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7"/>
  <sheetViews>
    <sheetView workbookViewId="0">
      <selection activeCell="I10" sqref="I1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39115</v>
      </c>
      <c r="B2" s="94" t="str">
        <f>IFERROR(VLOOKUP(D2,DB!A:K,11,0),"")</f>
        <v>R4</v>
      </c>
      <c r="C2" s="97">
        <v>1</v>
      </c>
      <c r="D2" s="94" t="s">
        <v>35092</v>
      </c>
      <c r="E2" s="98" t="s">
        <v>39021</v>
      </c>
      <c r="F2" s="99">
        <v>45703.480717592596</v>
      </c>
      <c r="G2" s="100">
        <f ca="1">IFERROR(NOW()-F2,"")</f>
        <v>256.00250902777771</v>
      </c>
      <c r="H2" s="99">
        <v>45703.474768518521</v>
      </c>
      <c r="I2" s="99" t="str">
        <f>IFERROR(VLOOKUP(D2,DB!A:F,6,0),"")</f>
        <v>SCECO</v>
      </c>
      <c r="J2" s="99" t="str">
        <f>IFERROR(VLOOKUP(D2,DB!A:G,7,0),"")</f>
        <v>Dead</v>
      </c>
      <c r="K2" s="101" t="s">
        <v>39116</v>
      </c>
      <c r="L2" s="94" t="str">
        <f>IFERROR(VLOOKUP(D2,DB!A:I,9,0),"")</f>
        <v>Latis</v>
      </c>
    </row>
    <row r="3" spans="1:16" ht="15" customHeight="1">
      <c r="A3" s="119" t="s">
        <v>39117</v>
      </c>
      <c r="B3" s="119" t="str">
        <f>IFERROR(VLOOKUP(D3,DB!A:K,11,0),"")</f>
        <v>R4</v>
      </c>
      <c r="C3" s="120">
        <v>1</v>
      </c>
      <c r="D3" s="94" t="s">
        <v>28974</v>
      </c>
      <c r="E3" s="98" t="s">
        <v>39021</v>
      </c>
      <c r="F3" s="123"/>
      <c r="G3" s="124">
        <f ca="1">IFERROR(NOW()-F3,"")</f>
        <v>45959.483226620374</v>
      </c>
      <c r="H3" s="123">
        <v>45959.359988425924</v>
      </c>
      <c r="I3" s="119" t="str">
        <f>IFERROR(VLOOKUP(D3,DB!A:F,6,0),"")</f>
        <v>SCECO</v>
      </c>
      <c r="J3" s="119" t="str">
        <f>IFERROR(VLOOKUP(D3,DB!A:G,7,0),"")</f>
        <v>Weak</v>
      </c>
      <c r="K3" s="125" t="s">
        <v>39118</v>
      </c>
      <c r="L3" s="121" t="str">
        <f>IFERROR(VLOOKUP(D3,DB!A:I,9,0),"")</f>
        <v>Latis</v>
      </c>
    </row>
    <row r="4" spans="1:16" ht="15" customHeight="1">
      <c r="A4" s="119" t="s">
        <v>39119</v>
      </c>
      <c r="B4" s="119" t="str">
        <f>IFERROR(VLOOKUP(D4,DB!A:K,11,0),"")</f>
        <v>R4</v>
      </c>
      <c r="C4" s="120">
        <v>3</v>
      </c>
      <c r="D4" s="94" t="s">
        <v>35038</v>
      </c>
      <c r="E4" s="98" t="s">
        <v>39021</v>
      </c>
      <c r="F4" s="123">
        <v>45959.466134259259</v>
      </c>
      <c r="G4" s="124">
        <f ca="1">IFERROR(NOW()-F4,"")</f>
        <v>1.7092361114919186E-2</v>
      </c>
      <c r="H4" s="123">
        <v>45959.408807870372</v>
      </c>
      <c r="I4" s="119" t="str">
        <f>IFERROR(VLOOKUP(D4,DB!A:F,6,0),"")</f>
        <v>SCECO</v>
      </c>
      <c r="J4" s="119" t="str">
        <f>IFERROR(VLOOKUP(D4,DB!A:G,7,0),"")</f>
        <v>Vandalized</v>
      </c>
      <c r="K4" s="125" t="s">
        <v>39120</v>
      </c>
      <c r="L4" s="121" t="str">
        <f>IFERROR(VLOOKUP(D4,DB!A:I,9,0),"")</f>
        <v>Latis</v>
      </c>
    </row>
    <row r="5" spans="1:16" ht="15" customHeight="1">
      <c r="A5" s="119" t="s">
        <v>39117</v>
      </c>
      <c r="B5" s="119" t="str">
        <f>IFERROR(VLOOKUP(D5,DB!A:K,11,0),"")</f>
        <v>R4</v>
      </c>
      <c r="C5" s="120">
        <v>1</v>
      </c>
      <c r="D5" s="94" t="s">
        <v>34938</v>
      </c>
      <c r="E5" s="98" t="s">
        <v>39021</v>
      </c>
      <c r="F5" s="123"/>
      <c r="G5" s="124">
        <f ca="1">IFERROR(NOW()-F5,"")</f>
        <v>45959.483226620374</v>
      </c>
      <c r="H5" s="123">
        <v>45959.408807870372</v>
      </c>
      <c r="I5" s="119" t="str">
        <f>IFERROR(VLOOKUP(D5,DB!A:F,6,0),"")</f>
        <v>SCECO</v>
      </c>
      <c r="J5" s="119" t="str">
        <f>IFERROR(VLOOKUP(D5,DB!A:G,7,0),"")</f>
        <v>Vandalized</v>
      </c>
      <c r="K5" s="125" t="s">
        <v>39121</v>
      </c>
      <c r="L5" s="121" t="str">
        <f>IFERROR(VLOOKUP(D5,DB!A:I,9,0),"")</f>
        <v>Latis</v>
      </c>
    </row>
    <row r="6" spans="1:16" ht="15" customHeight="1">
      <c r="A6" s="119" t="s">
        <v>39122</v>
      </c>
      <c r="B6" s="119" t="str">
        <f>IFERROR(VLOOKUP(D6,DB!A:K,11,0),"")</f>
        <v>R4</v>
      </c>
      <c r="C6" s="120">
        <v>1</v>
      </c>
      <c r="D6" s="94" t="s">
        <v>35139</v>
      </c>
      <c r="E6" s="98" t="s">
        <v>39021</v>
      </c>
      <c r="F6" s="123">
        <v>45959.433553240742</v>
      </c>
      <c r="G6" s="124">
        <f ca="1">IFERROR(NOW()-F6,"")</f>
        <v>4.9673379631713033E-2</v>
      </c>
      <c r="H6" s="123">
        <v>45959.428020833337</v>
      </c>
      <c r="I6" s="119" t="str">
        <f>IFERROR(VLOOKUP(D6,DB!A:F,6,0),"")</f>
        <v>SCECO</v>
      </c>
      <c r="J6" s="119" t="str">
        <f>IFERROR(VLOOKUP(D6,DB!A:G,7,0),"")</f>
        <v>Dead</v>
      </c>
      <c r="K6" s="125" t="s">
        <v>39123</v>
      </c>
      <c r="L6" s="121" t="str">
        <f>IFERROR(VLOOKUP(D6,DB!A:I,9,0),"")</f>
        <v>Latis</v>
      </c>
    </row>
    <row r="7" spans="1:16" ht="15" customHeight="1">
      <c r="A7" s="119"/>
      <c r="B7" s="119" t="str">
        <f>IFERROR(VLOOKUP(D7,DB!A:K,11,0),"")</f>
        <v/>
      </c>
      <c r="C7" s="120"/>
      <c r="D7" s="94"/>
      <c r="E7" s="98"/>
      <c r="F7" s="123"/>
      <c r="G7" s="124">
        <f ca="1">IFERROR(NOW()-F7,"")</f>
        <v>45959.483226620374</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45959.483226620374</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45959.483226620374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45959.483226620374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45959.483226620374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45959.483226620374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45959.483226620374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45959.483226620374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45959.483226620374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45959.483226620374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45959.483226620374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45959.483226620374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45959.483226620374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45959.483226620374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45959.483226620374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45959.483226620374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45959.483226620374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45959.483226620374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45959.483226620374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45959.483226620374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45959.483226620374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45959.483226620374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45959.483226620374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45959.483226620374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45959.483226620374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45959.483226620374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45959.483226620374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45959.483226620374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45959.483226620374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45959.483226620374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45959.483226620374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45959.483226620374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45959.483226620374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45959.483226620374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45959.483226620374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45959.483226620374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45959.483226620374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45959.483226620374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45959.483226620374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45959.483226620374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45959.483226620374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45959.483226620374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45959.483226620374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45959.483226620374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45959.483226620374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45959.483226620374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45959.483226620374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45959.483226620374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45959.483226620374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45959.483226620374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45959.483226620374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45959.483226620374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45959.483226620374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45959.483226620374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45959.483226620374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45959.483226620374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45959.483226620374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45959.483226620374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45959.483226620374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45959.483226620374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45959.483226620374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45959.483226620374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45959.483226620374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45959.483226620374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45959.483226620374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45959.483226620374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45959.483226620374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45959.483226620374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45959.483226620374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45959.483226620374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45959.483226620374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45959.483226620374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45959.483226620374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45959.483226620374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45959.483226620374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45959.483226620374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45959.483226620374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45959.483226620374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45959.483226620374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45959.483226620374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45959.483226620374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45959.483226620374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45959.483226620374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45959.483226620374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45959.483226620374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45959.483226620374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45959.483226620374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45959.483226620374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45959.483226620374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45959.483226620374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45959.483226620374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45959.483226620374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45959.483226620374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45959.483226620374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45959.483226620374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45959.483226620374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45959.483226620374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45959.483226620374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45959.483226620374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45959.483226620374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45959.483226620374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45959.483226620374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45959.483226620374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45959.483226620374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45959.483226620374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45959.483226620374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45959.483226620374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45959.483226620374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45959.483226620374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45959.483226620374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45959.483226620374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45959.483226620374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45959.483226620374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45959.483226620374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45959.483226620374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45959.483226620374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45959.483226620374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45959.483226620374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45959.483226620374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45959.483226620374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45959.483226620374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45959.483226620374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45959.483226620374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45959.483226620374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45959.483226620374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45959.483226620374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45959.483226620374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45959.483226620374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45959.483226620374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45959.483226620374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45959.483226620374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45959.483226620374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45959.483226620374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45959.483226620374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45959.483226620374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45959.483226620374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45959.483226620374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45959.483226620374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45959.483226620374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45959.483226620374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45959.483226620374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45959.483226620374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45959.483226620374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45959.483226620374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45959.483226620374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45959.483226620374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45959.483226620374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45959.483226620374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45959.483226620374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45959.483226620374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45959.483226620374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45959.483226620374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45959.483226620374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45959.483226620374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45959.483226620374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45959.483226620374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45959.483226620374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45959.483226620374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45959.483226620374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45959.483226620374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45959.483226620374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45959.483226620374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45959.483226620374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45959.483226620374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45959.483226620374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45959.483226620374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45959.483226620374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45959.483226620374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45959.483226620374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45959.483226620374</v>
      </c>
      <c r="H176" s="123"/>
      <c r="I176" s="119" t="str">
        <f>IFERROR(VLOOKUP(D176,DB!A:F,6,0),"")</f>
        <v/>
      </c>
      <c r="J176" s="119" t="str">
        <f>IFERROR(VLOOKUP(D176,DB!A:G,7,0),"")</f>
        <v/>
      </c>
      <c r="K176" s="125"/>
      <c r="L176" s="121" t="str">
        <f>IFERROR(VLOOKUP(D176,DB!A:I,9,0),"")</f>
        <v/>
      </c>
    </row>
    <row r="177" spans="1:12" ht="15" customHeight="1">
      <c r="A177" s="126"/>
      <c r="B177" s="126" t="str">
        <f>IFERROR(VLOOKUP(D177,DB!A:K,11,0),"")</f>
        <v/>
      </c>
      <c r="C177" s="127"/>
      <c r="D177" s="128"/>
      <c r="E177" s="129"/>
      <c r="F177" s="130"/>
      <c r="G177" s="131">
        <f ca="1">IFERROR(NOW()-F177,"")</f>
        <v>45959.483226620374</v>
      </c>
      <c r="H177" s="130"/>
      <c r="I177" s="126" t="str">
        <f>IFERROR(VLOOKUP(D177,DB!A:F,6,0),"")</f>
        <v/>
      </c>
      <c r="J177" s="126" t="str">
        <f>IFERROR(VLOOKUP(D177,DB!A:G,7,0),"")</f>
        <v/>
      </c>
      <c r="K177" s="132"/>
      <c r="L177" s="128" t="str">
        <f>IFERROR(VLOOKUP(D177,DB!A:I,9,0),"")</f>
        <v/>
      </c>
    </row>
  </sheetData>
  <dataValidations count="2">
    <dataValidation allowBlank="1" showInputMessage="1" showErrorMessage="1" sqref="E1" xr:uid="{A4F81451-56CC-4543-9497-104C4E44EE4B}"/>
    <dataValidation type="list" allowBlank="1" showInputMessage="1" showErrorMessage="1" sqref="E2:E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39124</v>
      </c>
      <c r="B2" s="37" t="str">
        <f>IFERROR(VLOOKUP(D2,DB!A:K,11,0),"")</f>
        <v>R5</v>
      </c>
      <c r="C2" s="37">
        <v>3</v>
      </c>
      <c r="D2" s="118" t="s">
        <v>36011</v>
      </c>
      <c r="E2" s="37" t="s">
        <v>39021</v>
      </c>
      <c r="F2" s="38">
        <v>45891.832060185188</v>
      </c>
      <c r="G2" s="144">
        <f ca="1">IFERROR(NOW()-F2,"")</f>
        <v>67.651166435185587</v>
      </c>
      <c r="H2" s="38">
        <v>45891.790393518517</v>
      </c>
      <c r="I2" s="37" t="str">
        <f>IFERROR(VLOOKUP(D2,DB!A:F,6,0),"")</f>
        <v>Generator-SG</v>
      </c>
      <c r="J2" s="37" t="str">
        <f>IFERROR(VLOOKUP(D2,DB!A:G,7,0),"")</f>
        <v>Vandalized</v>
      </c>
      <c r="K2" s="37" t="s">
        <v>39125</v>
      </c>
      <c r="L2" s="37" t="str">
        <f>IFERROR(VLOOKUP(D2,DB!A:I,9,0),"")</f>
        <v>Latis</v>
      </c>
      <c r="M2" s="117"/>
    </row>
    <row r="3" spans="1:13" ht="30.75">
      <c r="A3" s="37" t="s">
        <v>39126</v>
      </c>
      <c r="B3" s="37" t="str">
        <f>IFERROR(VLOOKUP(D3,DB!A:K,11,0),"")</f>
        <v>R5</v>
      </c>
      <c r="C3" s="37">
        <v>1</v>
      </c>
      <c r="D3" s="37" t="s">
        <v>33268</v>
      </c>
      <c r="E3" s="37" t="s">
        <v>39104</v>
      </c>
      <c r="F3" s="38">
        <v>45926.188877314817</v>
      </c>
      <c r="G3" s="144">
        <f t="shared" ref="G3" ca="1" si="0">IFERROR(NOW()-F3,"")</f>
        <v>33.294349305557262</v>
      </c>
      <c r="H3" s="38">
        <v>45926.158159722225</v>
      </c>
      <c r="I3" s="37" t="str">
        <f>IFERROR(VLOOKUP(D3,DB!A:F,6,0),"")</f>
        <v>SCECO</v>
      </c>
      <c r="J3" s="37" t="str">
        <f>IFERROR(VLOOKUP(D3,DB!A:G,7,0),"")</f>
        <v>Good</v>
      </c>
      <c r="K3" s="37" t="s">
        <v>39127</v>
      </c>
      <c r="L3" s="37" t="str">
        <f>IFERROR(VLOOKUP(D3,DB!A:I,9,0),"")</f>
        <v>Latis</v>
      </c>
      <c r="M3" s="117"/>
    </row>
    <row r="4" spans="1:13" ht="48" customHeight="1">
      <c r="A4" s="152" t="s">
        <v>39128</v>
      </c>
      <c r="B4" s="152" t="str">
        <f>IFERROR(VLOOKUP(D4,DB!A:K,11,0),"")</f>
        <v>R5</v>
      </c>
      <c r="C4" s="152">
        <v>1</v>
      </c>
      <c r="D4" s="152" t="s">
        <v>34758</v>
      </c>
      <c r="E4" s="152" t="s">
        <v>39104</v>
      </c>
      <c r="F4" s="153">
        <v>45948.661111111112</v>
      </c>
      <c r="G4" s="154">
        <f ca="1">IFERROR(NOW()-F4,"")</f>
        <v>10.822115509261494</v>
      </c>
      <c r="H4" s="153">
        <v>45948.661111111112</v>
      </c>
      <c r="I4" s="152" t="str">
        <f>IFERROR(VLOOKUP(D4,DB!A:F,6,0),"")</f>
        <v>SCECO</v>
      </c>
      <c r="J4" s="152" t="str">
        <f>IFERROR(VLOOKUP(D4,DB!A:G,7,0),"")</f>
        <v>Dead</v>
      </c>
      <c r="K4" s="152" t="s">
        <v>39129</v>
      </c>
      <c r="L4" s="152" t="str">
        <f>IFERROR(VLOOKUP(D4,DB!A:I,9,0),"")</f>
        <v>Latis</v>
      </c>
    </row>
    <row r="5" spans="1:13" ht="15">
      <c r="A5" s="152"/>
      <c r="B5" s="152" t="str">
        <f>IFERROR(VLOOKUP(D5,DB!A:K,11,0),"")</f>
        <v/>
      </c>
      <c r="C5" s="152"/>
      <c r="D5"/>
      <c r="E5" s="152"/>
      <c r="F5" s="153"/>
      <c r="G5" s="154">
        <f ca="1">IFERROR(NOW()-F5,"")</f>
        <v>45959.483226620374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45959.483226620374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45959.483226620374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45959.483226620374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45959.483226620374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45959.483226620374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45959.483226620374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45959.483226620374</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45959.483226620374</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45959.483226620374</v>
      </c>
      <c r="H14" s="153"/>
      <c r="I14" s="152" t="str">
        <f>IFERROR(VLOOKUP(D14,DB!A:F,6,0),"")</f>
        <v/>
      </c>
      <c r="J14" s="152" t="str">
        <f>IFERROR(VLOOKUP(D14,DB!A:G,7,0),"")</f>
        <v/>
      </c>
      <c r="K14" s="152"/>
      <c r="L14" s="152" t="str">
        <f>IFERROR(VLOOKUP(D14,DB!A:I,9,0),"")</f>
        <v/>
      </c>
    </row>
    <row r="15" spans="1:13" ht="15.75">
      <c r="A15" s="152"/>
      <c r="B15" s="152" t="str">
        <f>IFERROR(VLOOKUP(D15,DB!A:K,11,0),"")</f>
        <v/>
      </c>
      <c r="C15" s="152"/>
      <c r="D15" s="169"/>
      <c r="E15" s="152"/>
      <c r="F15" s="153"/>
      <c r="G15" s="154">
        <f ca="1">IFERROR(NOW()-F15,"")</f>
        <v>45959.483226620374</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45959.483226620374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45959.483226620374</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45959.483226620374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45959.483226620374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45959.483226620374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45959.483226620374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45959.483226620374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45959.483226620374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45959.483226620374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45959.483226620374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45959.483226620374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45959.483226620374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45959.483226620374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45959.483226620374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45959.483226620374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45959.483226620374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45959.483226620374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45959.483226620374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45959.483226620374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45959.483226620374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45959.483226620374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45959.483226620374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45959.483226620374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45959.483226620374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45959.483226620374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45959.483226620374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45959.483226620374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45959.483226620374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45959.483226620374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45959.483226620374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45959.483226620374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45959.483226620374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45959.483226620374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45959.483226620374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45959.483226620374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45959.483226620374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45959.483226620374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45959.483226620374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45959.483226620374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45959.483226620374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45959.483226620374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45959.483226620374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45959.483226620374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45959.483226620374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45959.483226620374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45959.483226620374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45959.483226620374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45959.483226620374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45959.483226620374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45959.483226620374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45959.483226620374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45959.483226620374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45959.483226620374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45959.483226620374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45959.483226620374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45959.483226620374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45959.483226620374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45959.483226620374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45959.483226620374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45959.483226620374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45959.483226620374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45959.483226620374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45959.483226620374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45959.483226620374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45959.483226620374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45959.483226620374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45959.483226620374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45959.483226620374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45959.483226620374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45959.483226620374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45959.483226620374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45959.483226620374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45959.483226620374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45959.483226620374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45959.483226620374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45959.483226620374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45959.483226620374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45959.483226620374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45959.483226620374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45959.483226620374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45959.483226620374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45959.483226620374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45959.483226620374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45959.483226620374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45959.483226620374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45959.483226620374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45959.483226620374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45959.483226620374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45959.483226620374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45959.483226620374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45959.483226620374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45959.483226620374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45959.483226620374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45959.483226620374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45959.483226620374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45959.483226620374</v>
      </c>
      <c r="H111" s="153"/>
      <c r="I111" s="152" t="str">
        <f>IFERROR(VLOOKUP(D111,DB!A:F,6,0),"")</f>
        <v/>
      </c>
      <c r="J111" s="152" t="str">
        <f>IFERROR(VLOOKUP(D111,DB!A:G,7,0),"")</f>
        <v/>
      </c>
      <c r="K111" s="152"/>
      <c r="L111" s="152" t="str">
        <f>IFERROR(VLOOKUP(D111,DB!A:I,9,0),"")</f>
        <v/>
      </c>
    </row>
    <row r="112" spans="1:12" ht="15">
      <c r="A112" s="158"/>
      <c r="B112" s="158" t="str">
        <f>IFERROR(VLOOKUP(D112,DB!A:K,11,0),"")</f>
        <v/>
      </c>
      <c r="C112" s="158"/>
      <c r="D112" s="158"/>
      <c r="E112" s="158"/>
      <c r="F112" s="159"/>
      <c r="G112" s="160">
        <f ca="1">IFERROR(NOW()-F112,"")</f>
        <v>45959.483226620374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45959.483226620374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45959.483226620374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45959.483226620374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45959.483226620374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45959.483226620374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45959.483226620374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45959.483226620374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45959.483226620374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45959.483226620374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45959.483226620374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45959.483226620374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45959.483226620374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45959.483226620374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45959.483226620374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45959.483226620374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45959.483226620374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45959.483226620374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45959.483226620374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45959.483226620374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45959.483226620374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45959.483226620374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45959.483226620374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45959.483226620374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45959.483226620374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45959.483226620374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45959.483226620374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45959.483226620374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45959.483226620374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45959.483226620374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45959.483226620374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45959.483226620374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45959.483226620374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45959.483226620374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45959.483226620374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45959.483226620374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45959.483226620374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45959.483226620374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45959.483226620374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45959.483226620374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45959.483226620374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45959.483226620374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45959.483226620374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45959.483226620374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45959.483226620374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45959.483226620374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45959.483226620374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45959.483226620374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45959.483226620374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45959.483226620374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45959.483226620374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45959.483226620374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45959.483226620374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45959.483226620374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45959.483226620374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45959.483226620374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45959.483226620374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45959.483226620374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45959.483226620374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45959.483226620374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45959.483226620374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45959.483226620374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45959.483226620374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45959.483226620374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45959.483226620374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45959.483226620374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45959.483226620374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45959.483226620374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45959.483226620374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45959.483226620374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45959.483226620374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45959.483226620374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45959.483226620374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45959.483226620374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45959.483226620374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45959.483226620374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45959.483226620374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45959.483226620374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45959.483226620374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45959.483226620374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45959.483226620374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45959.483226620374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45959.483226620374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45959.483226620374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45959.483226620374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45959.483226620374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45959.483226620374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45959.483226620374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45959.483226620374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45959.483226620374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45959.483226620374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45959.483226620374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45959.483226620374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45959.483226620374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45959.483226620374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45959.483226620374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45959.483226620374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45959.483226620374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45959.483226620374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45959.483226620374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45959.483226620374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45959.483226620374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45959.483226620374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45959.483226620374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45959.483226620374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45959.483226620374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45959.483226620374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45959.483226620374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45959.483226620374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45959.483226620374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45959.483226620374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45959.483226620374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45959.483226620374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45959.483226620374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45959.483226620374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45959.483226620374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45959.483226620374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45959.483226620374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45959.483226620374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45959.483226620374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45959.483226620374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45959.483226620374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45959.483226620374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45959.483226620374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45959.483226620374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45959.483226620374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45959.483226620374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45959.483226620374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45959.483226620374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45959.483226620374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45959.483226620374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45959.483226620374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45959.483226620374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45959.483226620374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45959.483226620374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45959.483226620374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45959.483226620374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45959.483226620374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45959.483226620374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45959.483226620374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45959.483226620374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45959.483226620374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45959.483226620374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45959.483226620374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45959.483226620374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45959.483226620374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45959.483226620374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45959.483226620374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45959.483226620374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45959.483226620374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45959.483226620374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45959.483226620374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45959.483226620374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45959.483226620374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45959.483226620374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45959.483226620374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45959.483226620374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45959.483226620374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45959.483226620374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45959.483226620374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45959.483226620374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45959.483226620374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45959.483226620374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45959.483226620374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45959.483226620374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45959.483226620374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45959.483226620374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45959.483226620374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45959.483226620374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45959.483226620374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45959.483226620374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45959.483226620374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45959.483226620374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45959.483226620374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45959.483226620374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45959.483226620374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45959.483226620374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45959.483226620374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45959.483226620374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45959.483226620374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45959.483226620374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45959.483226620374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45959.483226620374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45959.483226620374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45959.483226620374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45959.483226620374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45959.483226620374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45959.483226620374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45959.483226620374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45959.483226620374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45959.483226620374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45959.483226620374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45959.483226620374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45959.483226620374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45959.483226620374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45959.483226620374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45959.483226620374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45959.483226620374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45959.483226620374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45959.483226620374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45959.483226620374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45959.483226620374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45959.483226620374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45959.483226620374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45959.483226620374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45959.483226620374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45959.483226620374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45959.483226620374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45959.483226620374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45959.483226620374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45959.483226620374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45959.483226620374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45959.483226620374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45959.483226620374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45959.483226620374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45959.483226620374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45959.483226620374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45959.483226620374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45959.483226620374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45959.483226620374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45959.483226620374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45959.483226620374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45959.483226620374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45959.483226620374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45959.483226620374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45959.483226620374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45959.483226620374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45959.483226620374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45959.483226620374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45959.483226620374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45959.483226620374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45959.483226620374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45959.483226620374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45959.483226620374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45959.483226620374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45959.483226620374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45959.483226620374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45959.483226620374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45959.483226620374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45959.483226620374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45959.483226620374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45959.483226620374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45959.483226620374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45959.483226620374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45959.483226620374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45959.483226620374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45959.483226620374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45959.483226620374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45959.483226620374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45959.483226620374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45959.483226620374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45959.483226620374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45959.483226620374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45959.483226620374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45959.483226620374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45959.483226620374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45959.483226620374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45959.483226620374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45959.483226620374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45959.483226620374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45959.483226620374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45959.483226620374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45959.483226620374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45959.483226620374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45959.483226620374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45959.483226620374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45959.483226620374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45959.483226620374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45959.483226620374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45959.483226620374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45959.483226620374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45959.483226620374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45959.483226620374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45959.483226620374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45959.483226620374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45959.483226620374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45959.483226620374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45959.483226620374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45959.483226620374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45959.483226620374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45959.483226620374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45959.483226620374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45959.483226620374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45959.483226620374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45959.483226620374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45959.483226620374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45959.483226620374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45959.483226620374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45959.483226620374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45959.483226620374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45959.483226620374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45959.483226620374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45959.483226620374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45959.483226620374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45959.483226620374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45959.483226620374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45959.483226620374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45959.483226620374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45959.483226620374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45959.483226620374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45959.483226620374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45959.483226620374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45959.483226620374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45959.483226620374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45959.483226620374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45959.483226620374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45959.483226620374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45959.483226620374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45959.483226620374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45959.483226620374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45959.483226620374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45959.483226620374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45959.483226620374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45959.483226620374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45959.483226620374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45959.483226620374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45959.483226620374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45959.483226620374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45959.483226620374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45959.483226620374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45959.483226620374</v>
      </c>
      <c r="H432" s="159"/>
      <c r="I432" s="158" t="str">
        <f>IFERROR(VLOOKUP(D432,DB!A:F,6,0),"")</f>
        <v/>
      </c>
      <c r="J432" s="158" t="str">
        <f>IFERROR(VLOOKUP(D432,DB!A:G,7,0),"")</f>
        <v/>
      </c>
      <c r="K432" s="158"/>
      <c r="L432" s="158" t="str">
        <f>IFERROR(VLOOKUP(D432,DB!A:I,9,0),"")</f>
        <v/>
      </c>
    </row>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42" ht="15"/>
    <row r="543" ht="15"/>
    <row r="545" ht="15"/>
    <row r="546" ht="15"/>
    <row r="547" ht="15"/>
    <row r="548" ht="15"/>
    <row r="550" ht="15"/>
    <row r="551" ht="15"/>
    <row r="558" ht="15"/>
    <row r="559" ht="15"/>
    <row r="560" ht="15"/>
    <row r="561" ht="15"/>
    <row r="562" ht="15"/>
    <row r="563" ht="15"/>
    <row r="566" ht="15"/>
    <row r="567" ht="15"/>
    <row r="568" ht="15"/>
    <row r="569" ht="15"/>
    <row r="570" ht="15"/>
    <row r="571" ht="15"/>
    <row r="572" ht="15"/>
    <row r="573" ht="15"/>
    <row r="574" ht="15"/>
    <row r="575" ht="15"/>
    <row r="576" ht="15"/>
    <row r="577"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3" ht="15"/>
    <row r="634" ht="15"/>
    <row r="671" ht="15"/>
    <row r="672" ht="15"/>
    <row r="673" ht="15"/>
    <row r="674" ht="15"/>
    <row r="675" ht="15"/>
    <row r="676" ht="15"/>
    <row r="677" ht="15"/>
    <row r="678" ht="15"/>
    <row r="679" ht="15"/>
    <row r="680"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763" ht="15"/>
    <row r="765" ht="15"/>
    <row r="766"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9" ht="15"/>
    <row r="800" ht="15"/>
    <row r="970" ht="15"/>
    <row r="971" ht="15"/>
    <row r="972" ht="15"/>
    <row r="973" ht="15"/>
    <row r="974" ht="15"/>
    <row r="975" ht="15"/>
    <row r="981" ht="15"/>
    <row r="982" ht="15"/>
    <row r="983" ht="15"/>
    <row r="984" ht="15"/>
    <row r="985" ht="15"/>
    <row r="986" ht="15"/>
    <row r="987"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8" ht="15"/>
    <row r="1039" ht="15"/>
    <row r="1045" ht="15"/>
    <row r="1046" ht="15"/>
    <row r="1048" ht="15"/>
    <row r="1049" ht="15"/>
    <row r="1050" ht="15"/>
    <row r="1051" ht="15"/>
    <row r="1052" ht="15"/>
    <row r="1053" ht="15"/>
    <row r="1054" ht="15"/>
    <row r="1056" ht="15"/>
    <row r="1057" ht="15"/>
    <row r="1058"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7" ht="15"/>
    <row r="1128" ht="15"/>
    <row r="1129"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2" ht="15"/>
    <row r="1153" ht="15"/>
    <row r="1156" ht="15"/>
    <row r="1157" ht="15"/>
    <row r="1158" ht="15"/>
    <row r="1159" ht="15"/>
    <row r="1160" ht="15"/>
    <row r="1161" ht="15"/>
    <row r="1162" ht="15"/>
    <row r="1164" ht="15"/>
    <row r="1165" ht="15"/>
    <row r="1166" ht="15"/>
    <row r="1167" ht="15"/>
    <row r="1168" ht="15"/>
    <row r="1169" ht="15"/>
    <row r="1170" ht="15"/>
    <row r="1171" ht="15"/>
    <row r="1172" ht="15"/>
    <row r="1173" ht="15"/>
    <row r="1174" ht="15"/>
    <row r="1176" ht="15"/>
    <row r="1177" ht="15"/>
    <row r="1178" ht="15"/>
    <row r="1179" ht="15"/>
    <row r="1180" ht="15"/>
    <row r="1181" ht="15"/>
    <row r="1182" ht="15"/>
    <row r="1183" ht="15"/>
    <row r="1184" ht="15"/>
    <row r="1185" ht="15"/>
    <row r="1193" ht="15"/>
    <row r="1194" ht="15"/>
    <row r="1197" ht="15"/>
    <row r="1198" ht="15"/>
    <row r="1199" ht="15"/>
    <row r="1200" ht="15"/>
    <row r="1201" ht="15"/>
    <row r="1202" ht="15"/>
    <row r="1203" ht="15"/>
    <row r="1204" ht="15"/>
    <row r="1207" ht="15"/>
    <row r="1208" ht="15"/>
    <row r="1209" ht="15"/>
    <row r="1210" ht="15"/>
    <row r="1211" ht="15"/>
    <row r="1212" ht="15"/>
    <row r="1213" ht="15"/>
    <row r="1214" ht="15"/>
    <row r="1215" ht="15"/>
    <row r="1216" ht="15"/>
    <row r="1217" ht="15"/>
    <row r="1218" ht="15"/>
    <row r="1220" ht="15"/>
    <row r="1221" ht="15"/>
    <row r="1222" ht="15"/>
    <row r="1225" ht="15"/>
    <row r="1227" ht="15"/>
    <row r="1229" ht="15"/>
    <row r="1232" ht="15"/>
    <row r="1233" ht="15"/>
    <row r="1234" ht="15"/>
    <row r="1236" ht="15"/>
    <row r="1238" ht="15"/>
    <row r="1239" ht="15"/>
    <row r="1240" ht="15"/>
    <row r="1241" ht="15"/>
    <row r="1242" ht="15"/>
    <row r="1244" ht="15"/>
    <row r="1245" ht="15"/>
    <row r="1246" ht="15"/>
    <row r="1247" ht="15"/>
    <row r="1249" ht="15"/>
    <row r="1251" ht="15"/>
    <row r="1252" ht="15"/>
    <row r="1254" ht="15"/>
    <row r="1255" ht="15"/>
    <row r="1256" ht="15"/>
    <row r="1257" ht="15"/>
    <row r="1259" ht="15"/>
    <row r="1261" ht="15"/>
    <row r="1262" ht="15"/>
    <row r="1263" ht="15"/>
    <row r="1264" ht="15"/>
    <row r="1266" ht="15"/>
    <row r="1267" ht="15"/>
    <row r="1268" ht="15"/>
    <row r="1269" ht="15"/>
    <row r="1270" ht="15"/>
    <row r="1271" ht="15"/>
    <row r="1272" ht="15"/>
    <row r="1275" ht="15"/>
    <row r="1277" ht="15"/>
    <row r="1278" ht="15"/>
    <row r="1279" ht="15"/>
    <row r="1280" ht="15"/>
    <row r="1281" ht="15"/>
    <row r="1282" ht="15"/>
    <row r="1283" ht="15"/>
    <row r="1284" ht="15"/>
    <row r="1287" ht="15"/>
    <row r="1288" ht="15"/>
    <row r="1290" ht="15"/>
    <row r="1292" ht="15"/>
    <row r="1293" ht="15"/>
    <row r="1294" ht="15"/>
    <row r="1295" ht="15"/>
    <row r="1296" ht="15"/>
    <row r="1300" ht="15"/>
    <row r="1301" ht="15"/>
    <row r="1303" ht="15"/>
  </sheetData>
  <dataValidations count="2">
    <dataValidation allowBlank="1" showInputMessage="1" showErrorMessage="1" sqref="E1" xr:uid="{920C6338-E771-4DAE-8C89-92A9093EA4DE}"/>
    <dataValidation type="list" allowBlank="1" showInputMessage="1" showErrorMessage="1" sqref="E2:E43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1"/>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45959.483226620374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45959.483226620374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45959.483226620374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45959.483226620374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45959.483226620374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45959.483226620374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45959.483226620374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45959.483226620374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45959.483226620374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45959.483226620374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45959.483226620374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45959.483226620374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45959.483226620374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45959.483226620374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45959.483226620374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45959.483226620374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45959.483226620374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45959.483226620374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45959.483226620374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45959.483226620374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45959.483226620374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45959.483226620374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45959.483226620374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45959.483226620374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45959.483226620374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45959.483226620374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45959.483226620374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45959.483226620374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45959.483226620374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45959.483226620374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45959.483226620374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45959.483226620374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45959.483226620374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45959.483226620374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45959.483226620374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45959.483226620374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45959.483226620374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45959.483226620374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45959.483226620374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45959.483226620374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45959.483226620374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45959.483226620374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45959.483226620374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45959.483226620374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45959.483226620374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45959.483226620374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45959.483226620374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45959.483226620374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45959.483226620374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45959.483226620374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45959.483226620374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45959.483226620374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45959.483226620374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45959.483226620374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45959.483226620374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45959.483226620374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45959.483226620374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45959.483226620374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45959.483226620374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45959.483226620374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45959.483226620374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45959.483226620374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45959.483226620374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45959.483226620374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45959.483226620374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45959.483226620374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45959.483226620374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45959.483226620374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45959.483226620374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45959.483226620374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45959.483226620374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45959.483226620374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45959.483226620374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45959.483226620374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45959.483226620374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45959.483226620374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45959.483226620374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45959.483226620374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45959.483226620374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45959.483226620374</v>
      </c>
      <c r="H81" s="107"/>
      <c r="I81" s="103" t="str">
        <f>IFERROR(VLOOKUP(D81,DB!A:F,6,0),"")</f>
        <v/>
      </c>
      <c r="J81" s="102" t="str">
        <f>IFERROR(VLOOKUP(D81,DB!A:G,7,0),"")</f>
        <v/>
      </c>
      <c r="K81" s="108"/>
      <c r="L81" s="109" t="str">
        <f>IFERROR(VLOOKUP(D81,DB!A:I,9,0),"")</f>
        <v/>
      </c>
    </row>
  </sheetData>
  <dataValidations count="2">
    <dataValidation allowBlank="1" showInputMessage="1" showErrorMessage="1" sqref="E1" xr:uid="{380493DB-286A-4683-AF55-C78F04945A49}"/>
    <dataValidation type="list" allowBlank="1" showInputMessage="1" showErrorMessage="1" sqref="E2:E8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2025-10-29T08:36:01Z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