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86" documentId="120_S{2AC9BD13-BADA-5192-A53E-5A8FF88502F6}" xr6:coauthVersionLast="47" xr6:coauthVersionMax="47" xr10:uidLastSave="{79B62299-F0FE-4CA3-88B0-17949D48089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B6" i="5"/>
  <c r="B7" i="5"/>
  <c r="B8" i="5"/>
  <c r="B9" i="5"/>
  <c r="B10" i="5"/>
  <c r="B11" i="5"/>
  <c r="B12" i="5"/>
  <c r="B13" i="5"/>
  <c r="B14" i="5"/>
  <c r="B15" i="5"/>
  <c r="B16" i="5"/>
  <c r="B17" i="5"/>
  <c r="B18" i="5"/>
  <c r="B19" i="5"/>
  <c r="B20" i="5"/>
  <c r="B21" i="5"/>
  <c r="B22" i="5"/>
  <c r="B23" i="5"/>
  <c r="B24" i="5"/>
  <c r="B25" i="5"/>
  <c r="B26" i="5"/>
  <c r="I6" i="5"/>
  <c r="I7" i="5"/>
  <c r="I8" i="5"/>
  <c r="I9" i="5"/>
  <c r="I10" i="5"/>
  <c r="I11" i="5"/>
  <c r="I12" i="5"/>
  <c r="I13" i="5"/>
  <c r="I14" i="5"/>
  <c r="I15" i="5"/>
  <c r="I16" i="5"/>
  <c r="I17" i="5"/>
  <c r="I18" i="5"/>
  <c r="I19" i="5"/>
  <c r="I20" i="5"/>
  <c r="I21" i="5"/>
  <c r="I22" i="5"/>
  <c r="I23" i="5"/>
  <c r="I24" i="5"/>
  <c r="I25" i="5"/>
  <c r="I26" i="5"/>
  <c r="J6" i="5"/>
  <c r="J7" i="5"/>
  <c r="J8" i="5"/>
  <c r="J9" i="5"/>
  <c r="J10" i="5"/>
  <c r="J11" i="5"/>
  <c r="J12" i="5"/>
  <c r="J13" i="5"/>
  <c r="J14" i="5"/>
  <c r="J15" i="5"/>
  <c r="J16" i="5"/>
  <c r="J17" i="5"/>
  <c r="J18" i="5"/>
  <c r="J19" i="5"/>
  <c r="J20" i="5"/>
  <c r="J21" i="5"/>
  <c r="J22" i="5"/>
  <c r="J23" i="5"/>
  <c r="J24" i="5"/>
  <c r="J25" i="5"/>
  <c r="J26" i="5"/>
  <c r="L6" i="5"/>
  <c r="L7" i="5"/>
  <c r="L8" i="5"/>
  <c r="L9" i="5"/>
  <c r="L10" i="5"/>
  <c r="L11" i="5"/>
  <c r="L12" i="5"/>
  <c r="L13" i="5"/>
  <c r="L14" i="5"/>
  <c r="L15" i="5"/>
  <c r="L16" i="5"/>
  <c r="L17" i="5"/>
  <c r="L18" i="5"/>
  <c r="L19" i="5"/>
  <c r="L20" i="5"/>
  <c r="L21" i="5"/>
  <c r="L22" i="5"/>
  <c r="L23" i="5"/>
  <c r="L24" i="5"/>
  <c r="L25" i="5"/>
  <c r="L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<sst xmlns="http://schemas.openxmlformats.org/spreadsheetml/2006/main" count="180307" uniqueCount="39136">
  <si>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</si>
  <si>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</si>
  <si>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</si>
  <si>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</si>
  <si>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</si>
  <si>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</si>
  <si>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</si>
  <si>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</si>
  <si>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</si>
  <si>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</si>
  <si>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</si>
  <si>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</si>
  <si>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</si>
  <si>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</si>
  <si>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</si>
  <si>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</si>
  <si>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</si>
  <si>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</si>
  <si>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</si>
  <si>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</si>
  <si>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</si>
  <si>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</si>
  <si>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</si>
  <si>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</si>
  <si>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</si>
  <si>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</si>
  <si>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</si>
  <si>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</si>
  <si>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</si>
  <si>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</si>
  <si>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</si>
  <si>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</si>
  <si>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</si>
  <si>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</si>
  <si>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</si>
  <si>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</si>
  <si>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</si>
  <si>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</si>
  <si>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</si>
  <si>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</si>
  <si>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</si>
  <si>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</si>
  <si>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</si>
  <si>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</si>
  <si>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</si>
  <si>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</si>
  <si>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</si>
  <si>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</si>
  <si>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</si>
  <si>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</si>
  <si>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</si>
  <si>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</si>
  <si>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</si>
  <si>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</si>
  <si>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</si>
  <si>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</si>
  <si>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</si>
  <si>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</si>
  <si>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</si>
  <si>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</si>
  <si>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</si>
  <si>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</si>
  <si>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</si>
  <si>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</si>
  <si>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</si>
  <si>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</si>
  <si>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</si>
  <si>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</si>
  <si>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</si>
  <si>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</si>
  <si>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</si>
  <si>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</si>
  <si>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</si>
  <si>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</si>
  <si>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</si>
  <si>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</si>
  <si>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</si>
  <si>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</si>
  <si>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</si>
  <si>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</si>
  <si>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</si>
  <si>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</si>
  <si>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</si>
  <si>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</si>
  <si>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</si>
  <si>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</si>
  <si>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</si>
  <si>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</si>
  <si>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</si>
  <si>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</si>
  <si>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</si>
  <si>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</si>
  <si>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</si>
  <si>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</si>
  <si>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</si>
  <si>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</si>
  <si>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</si>
  <si>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</si>
  <si>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</si>
  <si>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</si>
  <si>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</si>
  <si>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</si>
  <si>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</si>
  <si>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</si>
  <si>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</si>
  <si>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</si>
  <si>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</si>
  <si>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</si>
  <si>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</si>
  <si>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</si>
  <si>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</si>
  <si>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</si>
  <si>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</si>
  <si>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</si>
  <si>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</si>
  <si>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</si>
  <si>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</si>
  <si>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</si>
  <si>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</si>
  <si>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</si>
  <si>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</si>
  <si>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</si>
  <si>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</si>
  <si>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</si>
  <si>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</si>
  <si>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</si>
  <si>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</si>
  <si>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</si>
  <si>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</si>
  <si>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</si>
  <si>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</si>
  <si>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</si>
  <si>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</si>
  <si>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</si>
  <si>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</si>
  <si>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</si>
  <si>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</si>
  <si>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</si>
  <si>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</si>
  <si>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</si>
  <si>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</si>
  <si>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</si>
  <si>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</si>
  <si>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</si>
  <si>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</si>
  <si>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</si>
  <si>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</si>
  <si>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</si>
  <si>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</si>
  <si>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</si>
  <si>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</si>
  <si>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</si>
  <si>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</si>
  <si>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</si>
  <si>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</si>
  <si>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</si>
  <si>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</si>
  <si>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</si>
  <si>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</si>
  <si>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</si>
  <si>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</si>
  <si>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</si>
  <si>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</si>
  <si>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</si>
  <si>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</si>
  <si>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</si>
  <si>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</si>
  <si>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</si>
  <si>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</si>
  <si>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</si>
  <si>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</si>
  <si>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</si>
  <si>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</si>
  <si>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</si>
  <si>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</si>
  <si>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</si>
  <si>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</si>
  <si>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</si>
  <si>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</si>
  <si>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</si>
  <si>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</si>
  <si>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</si>
  <si>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</si>
  <si>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</si>
  <si>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</si>
  <si>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</si>
  <si>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</si>
  <si>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</si>
  <si>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</si>
  <si>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</si>
  <si>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</si>
  <si>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</si>
  <si>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</si>
  <si>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</si>
  <si>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</si>
  <si>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</si>
  <si>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</si>
  <si>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</si>
  <si>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</si>
  <si>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</si>
  <si>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</si>
  <si>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</si>
  <si>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</si>
  <si>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</si>
  <si>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</si>
  <si>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</si>
  <si>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</si>
  <si>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</si>
  <si>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</si>
  <si>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</si>
  <si>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</si>
  <si>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</si>
  <si>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</si>
  <si>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</si>
  <si>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</si>
  <si>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</si>
  <si>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</si>
  <si>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</si>
  <si>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</si>
  <si>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</si>
  <si>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</si>
  <si>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</si>
  <si>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</si>
  <si>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</si>
  <si>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</si>
  <si>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</si>
  <si>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</si>
  <si>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</si>
  <si>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</si>
  <si>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</si>
  <si>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</si>
  <si>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</si>
  <si>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</si>
  <si>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</si>
  <si>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</si>
  <si>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</si>
  <si>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</si>
  <si>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</si>
  <si>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</si>
  <si>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</si>
  <si>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</si>
  <si>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</si>
  <si>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</si>
  <si>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</si>
  <si>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</si>
  <si>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</si>
  <si>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</si>
  <si>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</si>
  <si>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</si>
  <si>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</si>
  <si>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</si>
  <si>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</si>
  <si>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</si>
  <si>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</si>
  <si>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</si>
  <si>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</si>
  <si>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</si>
  <si>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</si>
  <si>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</si>
  <si>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</si>
  <si>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</si>
  <si>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</si>
  <si>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</si>
  <si>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</si>
  <si>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</si>
  <si>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</si>
  <si>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</si>
  <si>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</si>
  <si>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</si>
  <si>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</si>
  <si>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</si>
  <si>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</si>
  <si>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</si>
  <si>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</si>
  <si>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</si>
  <si>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</si>
  <si>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</si>
  <si>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</si>
  <si>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</si>
  <si>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</si>
  <si>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</si>
  <si>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</si>
  <si>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</si>
  <si>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</si>
  <si>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</si>
  <si>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</si>
  <si>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</si>
  <si>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</si>
  <si>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</si>
  <si>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</si>
  <si>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</si>
  <si>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</si>
  <si>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</si>
  <si>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</si>
  <si>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</si>
  <si>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</si>
  <si>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</si>
  <si>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</si>
  <si>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</si>
  <si>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</si>
  <si>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</si>
  <si>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</si>
  <si>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</si>
  <si>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</si>
  <si>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</si>
  <si>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</si>
  <si>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</si>
  <si>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</si>
  <si>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</si>
  <si>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</si>
  <si>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</si>
  <si>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</si>
  <si>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</si>
  <si>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</si>
  <si>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</si>
  <si>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</si>
  <si>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</si>
  <si>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</si>
  <si>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</si>
  <si>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</si>
  <si>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</si>
  <si>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</si>
  <si>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</si>
  <si>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</si>
  <si>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</si>
  <si>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</si>
  <si>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</si>
  <si>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</si>
  <si>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</si>
  <si>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</si>
  <si>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</si>
  <si>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</si>
  <si>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</si>
  <si>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</si>
  <si>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</si>
  <si>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</si>
  <si>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</si>
  <si>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</si>
  <si>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</si>
  <si>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</si>
  <si>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</si>
  <si>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</si>
  <si>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</si>
  <si>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</si>
  <si>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</si>
  <si>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</si>
  <si>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</si>
  <si>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</si>
  <si>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</si>
  <si>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</si>
  <si>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</si>
  <si>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</si>
  <si>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</si>
  <si>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</si>
  <si>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</si>
  <si>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</si>
  <si>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</si>
  <si>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</si>
  <si>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</si>
  <si>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</si>
  <si>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</si>
  <si>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</si>
  <si>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</si>
  <si>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</si>
  <si>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</si>
  <si>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</si>
  <si>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</si>
  <si>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</si>
  <si>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</si>
  <si>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</si>
  <si>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</si>
  <si>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</si>
  <si>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</si>
  <si>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</si>
  <si>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</si>
  <si>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</si>
  <si>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</si>
  <si>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</si>
  <si>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</si>
  <si>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</si>
  <si>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</si>
  <si>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</si>
  <si>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</si>
  <si>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</si>
  <si>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</si>
  <si>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</si>
  <si>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</si>
  <si>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</si>
  <si>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</si>
  <si>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</si>
  <si>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</si>
  <si>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</si>
  <si>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</si>
  <si>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</si>
  <si>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</si>
  <si>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</si>
  <si>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</si>
  <si>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</si>
  <si>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</si>
  <si>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</si>
  <si>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</si>
  <si>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</si>
  <si>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</si>
  <si>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</si>
  <si>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</si>
  <si>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</si>
  <si>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</si>
  <si>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</si>
  <si>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</si>
  <si>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</si>
  <si>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</si>
  <si>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</si>
  <si>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</si>
  <si>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</si>
  <si>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</si>
  <si>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</si>
  <si>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</si>
  <si>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</si>
  <si>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</si>
  <si>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</si>
  <si>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</si>
  <si>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</si>
  <si>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</si>
  <si>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</si>
  <si>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</si>
  <si>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</si>
  <si>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</si>
  <si>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</si>
  <si>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</si>
  <si>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</si>
  <si>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</si>
  <si>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</si>
  <si>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</si>
  <si>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</si>
  <si>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</si>
  <si>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</si>
  <si>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</si>
  <si>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</si>
  <si>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</si>
  <si>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</si>
  <si>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</si>
  <si>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</si>
  <si>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</si>
  <si>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</si>
  <si>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</si>
  <si>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</si>
  <si>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</si>
  <si>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</si>
  <si>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</si>
  <si>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</si>
  <si>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</si>
  <si>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</si>
  <si>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</si>
  <si>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</si>
  <si>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</si>
  <si>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</si>
  <si>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</si>
  <si>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</si>
  <si>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</si>
  <si>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</si>
  <si>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</si>
  <si>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</si>
  <si>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</si>
  <si>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</si>
  <si>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</si>
  <si>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</si>
  <si>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</si>
  <si>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</si>
  <si>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</si>
  <si>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</si>
  <si>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</si>
  <si>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</si>
  <si>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</si>
  <si>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</si>
  <si>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</si>
  <si>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</si>
  <si>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</si>
  <si>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</si>
  <si>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</si>
  <si>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</si>
  <si>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</si>
  <si>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</si>
  <si>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</si>
  <si>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</si>
  <si>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</si>
  <si>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</si>
  <si>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</si>
  <si>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</si>
  <si>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</si>
  <si>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</si>
  <si>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</si>
  <si>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</si>
  <si>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</si>
  <si>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</si>
  <si>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</si>
  <si>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</si>
  <si>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</si>
  <si>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</si>
  <si>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</si>
  <si>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</si>
  <si>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</si>
  <si>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</si>
  <si>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</si>
  <si>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</si>
  <si>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</si>
  <si>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</si>
  <si>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</si>
  <si>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</si>
  <si>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</si>
  <si>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</si>
  <si>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</si>
  <si>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</si>
  <si>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</si>
  <si>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</si>
  <si>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</si>
  <si>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</si>
  <si>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</si>
  <si>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</si>
  <si>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</si>
  <si>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</si>
  <si>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</si>
  <si>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</si>
  <si>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</si>
  <si>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</si>
  <si>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</si>
  <si>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</si>
  <si>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</si>
  <si>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</si>
  <si>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</si>
  <si>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</si>
  <si>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</si>
  <si>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</si>
  <si>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</si>
  <si>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</si>
  <si>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</si>
  <si>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</si>
  <si>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</si>
  <si>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</si>
  <si>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</si>
  <si>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</si>
  <si>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</si>
  <si>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</si>
  <si>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</si>
  <si>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</si>
  <si>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</si>
  <si>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</si>
  <si>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</si>
  <si>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</si>
  <si>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</si>
  <si>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</si>
  <si>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</si>
  <si>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</si>
  <si>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</si>
  <si>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</si>
  <si>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</si>
  <si>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</si>
  <si>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</si>
  <si>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</si>
  <si>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</si>
  <si>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</si>
  <si>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</si>
  <si>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</si>
  <si>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</si>
  <si>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</si>
  <si>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</si>
  <si>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</si>
  <si>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</si>
  <si>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</si>
  <si>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</si>
  <si>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</si>
  <si>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</si>
  <si>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</si>
  <si>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</si>
  <si>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</si>
  <si>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</si>
  <si>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</si>
  <si>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</si>
  <si>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</si>
  <si>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</si>
  <si>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</si>
  <si>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</si>
  <si>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</si>
  <si>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</si>
  <si>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</si>
  <si>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</si>
  <si>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</si>
  <si>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</si>
  <si>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</si>
  <si>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</si>
  <si>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</si>
  <si>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</si>
  <si>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</si>
  <si>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</si>
  <si>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</si>
  <si>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</si>
  <si>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</si>
  <si>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</si>
  <si>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</si>
  <si>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</si>
  <si>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</si>
  <si>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</si>
  <si>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</si>
  <si>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</si>
  <si>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</si>
  <si>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</si>
  <si>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</si>
  <si>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</si>
  <si>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</si>
  <si>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</si>
  <si>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</si>
  <si>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</si>
  <si>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</si>
  <si>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</si>
  <si>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</si>
  <si>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</si>
  <si>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</si>
  <si>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</si>
  <si>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</si>
  <si>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</si>
  <si>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</si>
  <si>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</si>
  <si>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</si>
  <si>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</si>
  <si>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</si>
  <si>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</si>
  <si>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</si>
  <si>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</si>
  <si>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</si>
  <si>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</si>
  <si>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</si>
  <si>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</si>
  <si>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</si>
  <si>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</si>
  <si>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</si>
  <si>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</si>
  <si>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</si>
  <si>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</si>
  <si>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</si>
  <si>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</si>
  <si>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</si>
  <si>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</si>
  <si>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</si>
  <si>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</si>
  <si>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</si>
  <si>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</si>
  <si>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</si>
  <si>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</si>
  <si>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</si>
  <si>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</si>
  <si>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</si>
  <si>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</si>
  <si>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</si>
  <si>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</si>
  <si>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</si>
  <si>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</si>
  <si>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</si>
  <si>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</si>
  <si>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</si>
  <si>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</si>
  <si>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</si>
  <si>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</si>
  <si>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</si>
  <si>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</si>
  <si>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</si>
  <si>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</si>
  <si>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</si>
  <si>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</si>
  <si>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</si>
  <si>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</si>
  <si>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</si>
  <si>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</si>
  <si>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</si>
  <si>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</si>
  <si>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</si>
  <si>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</si>
  <si>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</si>
  <si>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</si>
  <si>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</si>
  <si>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</si>
  <si>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</si>
  <si>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</si>
  <si>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</si>
  <si>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</si>
  <si>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</si>
  <si>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</si>
  <si>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</si>
  <si>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</si>
  <si>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</si>
  <si>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</si>
  <si>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</si>
  <si>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</si>
  <si>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</si>
  <si>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</si>
  <si>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</si>
  <si>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</si>
  <si>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</si>
  <si>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</si>
  <si>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</si>
  <si>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</si>
  <si>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</si>
  <si>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</si>
  <si>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</si>
  <si>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</si>
  <si>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</si>
  <si>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</si>
  <si>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</si>
  <si>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</si>
  <si>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</si>
  <si>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</si>
  <si>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</si>
  <si>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</si>
  <si>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</si>
  <si>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</si>
  <si>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</si>
  <si>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</si>
  <si>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</si>
  <si>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</si>
  <si>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</si>
  <si>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</si>
  <si>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</si>
  <si>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</si>
  <si>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</si>
  <si>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</si>
  <si>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</si>
  <si>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</si>
  <si>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</si>
  <si>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</si>
  <si>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</si>
  <si>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</si>
  <si>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</si>
  <si>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</si>
  <si>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</si>
  <si>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</si>
  <si>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</si>
  <si>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</si>
  <si>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</si>
  <si>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</si>
  <si>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</si>
  <si>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</si>
  <si>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</si>
  <si>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</si>
  <si>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</si>
  <si>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</si>
  <si>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</si>
  <si>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</si>
  <si>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</si>
  <si>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</si>
  <si>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</si>
  <si>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</si>
  <si>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</si>
  <si>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</si>
  <si>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</si>
  <si>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</si>
  <si>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</si>
  <si>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</si>
  <si>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</si>
  <si>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</si>
  <si>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</si>
  <si>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</si>
  <si>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</si>
  <si>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</si>
  <si>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</si>
  <si>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</si>
  <si>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</si>
  <si>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</si>
  <si>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</si>
  <si>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</si>
  <si>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</si>
  <si>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</si>
  <si>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</si>
  <si>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</si>
  <si>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</si>
  <si>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</si>
  <si>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</si>
  <si>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</si>
  <si>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</si>
  <si>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</si>
  <si>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</si>
  <si>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</si>
  <si>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</si>
  <si>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</si>
  <si>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</si>
  <si>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</si>
  <si>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</si>
  <si>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</si>
  <si>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</si>
  <si>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</si>
  <si>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</si>
  <si>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</si>
  <si>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</si>
  <si>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</si>
  <si>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</si>
  <si>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</si>
  <si>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</si>
  <si>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</si>
  <si>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</si>
  <si>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</si>
  <si>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</si>
  <si>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</si>
  <si>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</si>
  <si>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</si>
  <si>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</si>
  <si>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</si>
  <si>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</si>
  <si>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</si>
  <si>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</si>
  <si>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</si>
  <si>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</si>
  <si>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</si>
  <si>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</si>
  <si>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</si>
  <si>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</si>
  <si>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</si>
  <si>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</si>
  <si>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</si>
  <si>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</si>
  <si>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</si>
  <si>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</si>
  <si>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</si>
  <si>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</si>
  <si>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</si>
  <si>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</si>
  <si>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</si>
  <si>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</si>
  <si>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</si>
  <si>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</si>
  <si>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</si>
  <si>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</si>
  <si>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</si>
  <si>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</si>
  <si>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</si>
  <si>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</si>
  <si>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</si>
  <si>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</si>
  <si>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</si>
  <si>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</si>
  <si>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</si>
  <si>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</si>
  <si>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</si>
  <si>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</si>
  <si>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</si>
  <si>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</si>
  <si>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</si>
  <si>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</si>
  <si>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</si>
  <si>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</si>
  <si>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</si>
  <si>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</si>
  <si>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</si>
  <si>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</si>
  <si>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</si>
  <si>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</si>
  <si>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</si>
  <si>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</si>
  <si>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</si>
  <si>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</si>
  <si>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</si>
  <si>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</si>
  <si>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</si>
  <si>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</si>
  <si>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</si>
  <si>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</si>
  <si>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</si>
  <si>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</si>
  <si>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</si>
  <si>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</si>
  <si>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</si>
  <si>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</si>
  <si>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</si>
  <si>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</si>
  <si>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</si>
  <si>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</si>
  <si>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</si>
  <si>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</si>
  <si>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</si>
  <si>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</si>
  <si>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</si>
  <si>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</si>
  <si>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</si>
  <si>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</si>
  <si>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</si>
  <si>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</si>
  <si>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</si>
  <si>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</si>
  <si>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</si>
  <si>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</si>
  <si>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</si>
  <si>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</si>
  <si>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</si>
  <si>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</si>
  <si>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</si>
  <si>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</si>
  <si>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</si>
  <si>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</si>
  <si>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</si>
  <si>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</si>
  <si>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</si>
  <si>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</si>
  <si>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</si>
  <si>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</si>
  <si>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</si>
  <si>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</si>
  <si>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</si>
  <si>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</si>
  <si>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</si>
  <si>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</si>
  <si>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</si>
  <si>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</si>
  <si>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</si>
  <si>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</si>
  <si>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</si>
  <si>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</si>
  <si>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</si>
  <si>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</si>
  <si>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</si>
  <si>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</si>
  <si>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</si>
  <si>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</si>
  <si>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</si>
  <si>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</si>
  <si>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</si>
  <si>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</si>
  <si>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</si>
  <si>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</si>
  <si>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</si>
  <si>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</si>
  <si>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</si>
  <si>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</si>
  <si>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</si>
  <si>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</si>
  <si>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</si>
  <si>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</si>
  <si>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</si>
  <si>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</si>
  <si>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</si>
  <si>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</si>
  <si>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</si>
  <si>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</si>
  <si>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</si>
  <si>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</si>
  <si>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</si>
  <si>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</si>
  <si>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</si>
  <si>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</si>
  <si>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</si>
  <si>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</si>
  <si>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</si>
  <si>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</si>
  <si>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</si>
  <si>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</si>
  <si>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</si>
  <si>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</si>
  <si>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</si>
  <si>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</si>
  <si>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</si>
  <si>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</si>
  <si>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</si>
  <si>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</si>
  <si>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</si>
  <si>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</si>
  <si>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</si>
  <si>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</si>
  <si>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</si>
  <si>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</si>
  <si>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</si>
  <si>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</si>
  <si>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</si>
  <si>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</si>
  <si>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</si>
  <si>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</si>
  <si>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</si>
  <si>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</si>
  <si>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</si>
  <si>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</si>
  <si>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</si>
  <si>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</si>
  <si>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</si>
  <si>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</si>
  <si>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</si>
  <si>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</si>
  <si>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</si>
  <si>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</si>
  <si>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</si>
  <si>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</si>
  <si>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</si>
  <si>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</si>
  <si>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</si>
  <si>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</si>
  <si>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</si>
  <si>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</si>
  <si>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</si>
  <si>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</si>
  <si>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</si>
  <si>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</si>
  <si>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</si>
  <si>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</si>
  <si>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</si>
  <si>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</si>
  <si>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</si>
  <si>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</si>
  <si>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</si>
  <si>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</si>
  <si>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</si>
  <si>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</si>
  <si>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</si>
  <si>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</si>
  <si>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</si>
  <si>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</si>
  <si>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</si>
  <si>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</si>
  <si>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</si>
  <si>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</si>
  <si>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</si>
  <si>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</si>
  <si>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</si>
  <si>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</si>
  <si>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</si>
  <si>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</si>
  <si>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</si>
  <si>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</si>
  <si>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</si>
  <si>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</si>
  <si>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</si>
  <si>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</si>
  <si>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</si>
  <si>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</si>
  <si>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</si>
  <si>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</si>
  <si>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</si>
  <si>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</si>
  <si>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</si>
  <si>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</si>
  <si>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</si>
  <si>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</si>
  <si>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</si>
  <si>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</si>
  <si>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</si>
  <si>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</si>
  <si>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</si>
  <si>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</si>
  <si>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</si>
  <si>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</si>
  <si>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</si>
  <si>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</si>
  <si>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</si>
  <si>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</si>
  <si>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</si>
  <si>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</si>
  <si>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</si>
  <si>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</si>
  <si>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</si>
  <si>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</si>
  <si>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</si>
  <si>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</si>
  <si>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</si>
  <si>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</si>
  <si>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</si>
  <si>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</si>
  <si>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</si>
  <si>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</si>
  <si>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</si>
  <si>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</si>
  <si>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</si>
  <si>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</si>
  <si>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</si>
  <si>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</si>
  <si>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</si>
  <si>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</si>
  <si>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</si>
  <si>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</si>
  <si>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</si>
  <si>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</si>
  <si>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</si>
  <si>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</si>
  <si>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</si>
  <si>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</si>
  <si>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</si>
  <si>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</si>
  <si>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</si>
  <si>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</si>
  <si>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</si>
  <si>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</si>
  <si>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</si>
  <si>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</si>
  <si>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</si>
  <si>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</si>
  <si>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</si>
  <si>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</si>
  <si>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</si>
  <si>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</si>
  <si>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</si>
  <si>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</si>
  <si>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</si>
  <si>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</si>
  <si>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</si>
  <si>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</si>
  <si>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</si>
  <si>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</si>
  <si>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</si>
  <si>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</si>
  <si>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</si>
  <si>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</si>
  <si>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</si>
  <si>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</si>
  <si>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</si>
  <si>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</si>
  <si>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</si>
  <si>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</si>
  <si>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</si>
  <si>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</si>
  <si>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</si>
  <si>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</si>
  <si>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</si>
  <si>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</si>
  <si>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</si>
  <si>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</si>
  <si>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</si>
  <si>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</si>
  <si>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</si>
  <si>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</si>
  <si>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</si>
  <si>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</si>
  <si>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</si>
  <si>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</si>
  <si>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</si>
  <si>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</si>
  <si>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</si>
  <si>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</si>
  <si>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</si>
  <si>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</si>
  <si>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</si>
  <si>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</si>
  <si>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</si>
  <si>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</si>
  <si>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</si>
  <si>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</si>
  <si>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</si>
  <si>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</si>
  <si>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</si>
  <si>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</si>
  <si>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</si>
  <si>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</si>
  <si>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</si>
  <si>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</si>
  <si>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</si>
  <si>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</si>
  <si>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</si>
  <si>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</si>
  <si>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</si>
  <si>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</si>
  <si>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</si>
  <si>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</si>
  <si>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</si>
  <si>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</si>
  <si>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</si>
  <si>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</si>
  <si>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</si>
  <si>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</si>
  <si>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</si>
  <si>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</si>
  <si>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</si>
  <si>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</si>
  <si>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</si>
  <si>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</si>
  <si>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</si>
  <si>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</si>
  <si>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</si>
  <si>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</si>
  <si>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</si>
  <si>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</si>
  <si>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</si>
  <si>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</si>
  <si>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</si>
  <si>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</si>
  <si>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</si>
  <si>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</si>
  <si>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</si>
  <si>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</si>
  <si>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</si>
  <si>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</si>
  <si>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</si>
  <si>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</si>
  <si>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</si>
  <si>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</si>
  <si>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</si>
  <si>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</si>
  <si>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</si>
  <si>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</si>
  <si>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</si>
  <si>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</si>
  <si>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</si>
  <si>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</si>
  <si>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</si>
  <si>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</si>
  <si>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</si>
  <si>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</si>
  <si>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</si>
  <si>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</si>
  <si>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</si>
  <si>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</si>
  <si>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</si>
  <si>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</si>
  <si>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</si>
  <si>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</si>
  <si>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</si>
  <si>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</si>
  <si>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</si>
  <si>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</si>
  <si>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</si>
  <si>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</si>
  <si>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</si>
  <si>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</si>
  <si>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</si>
  <si>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</si>
  <si>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</si>
  <si>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</si>
  <si>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</si>
  <si>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</si>
  <si>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</si>
  <si>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</si>
  <si>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</si>
  <si>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</si>
  <si>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</si>
  <si>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</si>
  <si>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</si>
  <si>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</si>
  <si>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</si>
  <si>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</si>
  <si>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</si>
  <si>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</si>
  <si>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</si>
  <si>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</si>
  <si>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</si>
  <si>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</si>
  <si>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</si>
  <si>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</si>
  <si>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</si>
  <si>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</si>
  <si>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</si>
  <si>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</si>
  <si>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</si>
  <si>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</si>
  <si>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</si>
  <si>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</si>
  <si>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</si>
  <si>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</si>
  <si>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</si>
  <si>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</si>
  <si>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</si>
  <si>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</si>
  <si>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</si>
  <si>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</si>
  <si>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</si>
  <si>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</si>
  <si>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</si>
  <si>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</si>
  <si>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</si>
  <si>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</si>
  <si>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</si>
  <si>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</si>
  <si>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</si>
  <si>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</si>
  <si>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</si>
  <si>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</si>
  <si>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</si>
  <si>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</si>
  <si>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</si>
  <si>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</si>
  <si>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</si>
  <si>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</si>
  <si>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</si>
  <si>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</si>
  <si>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</si>
  <si>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</si>
  <si>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</si>
  <si>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</si>
  <si>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</si>
  <si>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</si>
  <si>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</si>
  <si>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</si>
  <si>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</si>
  <si>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</si>
  <si>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</si>
  <si>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</si>
  <si>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</si>
  <si>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</si>
  <si>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</si>
  <si>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</si>
  <si>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</si>
  <si>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</si>
  <si>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</si>
  <si>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</si>
  <si>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</si>
  <si>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</si>
  <si>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</si>
  <si>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</si>
  <si>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</si>
  <si>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</si>
  <si>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</si>
  <si>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</si>
  <si>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</si>
  <si>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</si>
  <si>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</si>
  <si>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</si>
  <si>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</si>
  <si>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</si>
  <si>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</si>
  <si>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</si>
  <si>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</si>
  <si>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</si>
  <si>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</si>
  <si>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</si>
  <si>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</si>
  <si>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</si>
  <si>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</si>
  <si>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</si>
  <si>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</si>
  <si>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</si>
  <si>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</si>
  <si>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</si>
  <si>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</si>
  <si>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</si>
  <si>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</si>
  <si>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</si>
  <si>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</si>
  <si>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</si>
  <si>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</si>
  <si>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</si>
  <si>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</si>
  <si>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</si>
  <si>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</si>
  <si>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</si>
  <si>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</si>
  <si>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</si>
  <si>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</si>
  <si>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</si>
  <si>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</si>
  <si>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</si>
  <si>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</si>
  <si>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</si>
  <si>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</si>
  <si>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</si>
  <si>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</si>
  <si>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</si>
  <si>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</si>
  <si>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</si>
  <si>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</si>
  <si>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</si>
  <si>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</si>
  <si>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</si>
  <si>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</si>
  <si>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</si>
  <si>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</si>
  <si>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</si>
  <si>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</si>
  <si>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</si>
  <si>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</si>
  <si>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</si>
  <si>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</si>
  <si>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</si>
  <si>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</si>
  <si>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</si>
  <si>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</si>
  <si>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</si>
  <si>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</si>
  <si>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</si>
  <si>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</si>
  <si>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</si>
  <si>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</si>
  <si>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</si>
  <si>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</si>
  <si>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</si>
  <si>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</si>
  <si>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</si>
  <si>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</si>
  <si>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</si>
  <si>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</si>
  <si>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</si>
  <si>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</si>
  <si>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</si>
  <si>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</si>
  <si>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</si>
  <si>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</si>
  <si>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</si>
  <si>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</si>
  <si>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</si>
  <si>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</si>
  <si>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</si>
  <si>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</si>
  <si>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</si>
  <si>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</si>
  <si>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</si>
  <si>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</si>
  <si>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</si>
  <si>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</si>
  <si>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</si>
  <si>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</si>
  <si>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</si>
  <si>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</si>
  <si>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</si>
  <si>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</si>
  <si>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</si>
  <si>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</si>
  <si>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</si>
  <si>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</si>
  <si>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</si>
  <si>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</si>
  <si>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</si>
  <si>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</si>
  <si>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</si>
  <si>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</si>
  <si>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</si>
  <si>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</si>
  <si>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</si>
  <si>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</si>
  <si>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</si>
  <si>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</si>
  <si>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</si>
  <si>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</si>
  <si>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</si>
  <si>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</si>
  <si>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</si>
  <si>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</si>
  <si>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</si>
  <si>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</si>
  <si>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</si>
  <si>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</si>
  <si>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</si>
  <si>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</si>
  <si>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</si>
  <si>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</si>
  <si>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</si>
  <si>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</si>
  <si>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</si>
  <si>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</si>
  <si>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</si>
  <si>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</si>
  <si>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</si>
  <si>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</si>
  <si>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</si>
  <si>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</si>
  <si>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</si>
  <si>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</si>
  <si>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</si>
  <si>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</si>
  <si>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</si>
  <si>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</si>
  <si>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</si>
  <si>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</si>
  <si>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</si>
  <si>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</si>
  <si>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</si>
  <si>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</si>
  <si>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</si>
  <si>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</si>
  <si>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</si>
  <si>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</si>
  <si>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</si>
  <si>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</si>
  <si>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</si>
  <si>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</si>
  <si>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</si>
  <si>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</si>
  <si>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</si>
  <si>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</si>
  <si>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</si>
  <si>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</si>
  <si>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</si>
  <si>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</si>
  <si>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</si>
  <si>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</si>
  <si>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</si>
  <si>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</si>
  <si>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</si>
  <si>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</si>
  <si>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</si>
  <si>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</si>
  <si>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</si>
  <si>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</si>
  <si>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</si>
  <si>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</si>
  <si>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</si>
  <si>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</si>
  <si>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</si>
  <si>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</si>
  <si>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</si>
  <si>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</si>
  <si>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</si>
  <si>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</si>
  <si>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</si>
  <si>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</si>
  <si>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</si>
  <si>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</si>
  <si>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</si>
  <si>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</si>
  <si>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</si>
  <si>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</si>
  <si>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</si>
  <si>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</si>
  <si>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</si>
  <si>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</si>
  <si>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</si>
  <si>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</si>
  <si>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</si>
  <si>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</si>
  <si>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</si>
  <si>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</si>
  <si>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</si>
  <si>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</si>
  <si>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</si>
  <si>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</si>
  <si>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</si>
  <si>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</si>
  <si>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</si>
  <si>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</si>
  <si>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</si>
  <si>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</si>
  <si>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</si>
  <si>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</si>
  <si>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</si>
  <si>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</si>
  <si>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</si>
  <si>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</si>
  <si>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</si>
  <si>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</si>
  <si>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</si>
  <si>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</si>
  <si>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</si>
  <si>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</si>
  <si>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</si>
  <si>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</si>
  <si>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</si>
  <si>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</si>
  <si>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</si>
  <si>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</si>
  <si>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</si>
  <si>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</si>
  <si>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</si>
  <si>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</si>
  <si>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</si>
  <si>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</si>
  <si>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</si>
  <si>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</si>
  <si>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</si>
  <si>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</si>
  <si>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</si>
  <si>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</si>
  <si>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</si>
  <si>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</si>
  <si>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</si>
  <si>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</si>
  <si>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</si>
  <si>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</si>
  <si>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</si>
  <si>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</si>
  <si>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</si>
  <si>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</si>
  <si>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</si>
  <si>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</si>
  <si>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</si>
  <si>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</si>
  <si>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</si>
  <si>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</si>
  <si>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</si>
  <si>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</si>
  <si>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</si>
  <si>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</si>
  <si>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</si>
  <si>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</si>
  <si>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</si>
  <si>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</si>
  <si>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</si>
  <si>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</si>
  <si>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</si>
  <si>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</si>
  <si>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</si>
  <si>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</si>
  <si>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</si>
  <si>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</si>
  <si>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</si>
  <si>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</si>
  <si>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</si>
  <si>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</si>
  <si>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</si>
  <si>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</si>
  <si>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</si>
  <si>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</si>
  <si>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</si>
  <si>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</si>
  <si>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</si>
  <si>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</si>
  <si>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</si>
  <si>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</si>
  <si>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</si>
  <si>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</si>
  <si>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</si>
  <si>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</si>
  <si>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</si>
  <si>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</si>
  <si>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</si>
  <si>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</si>
  <si>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</si>
  <si>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</si>
  <si>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</si>
  <si>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</si>
  <si>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</si>
  <si>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</si>
  <si>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</si>
  <si>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</si>
  <si>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</si>
  <si>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</si>
  <si>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</si>
  <si>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</si>
  <si>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</si>
  <si>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</si>
  <si>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</si>
  <si>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</si>
  <si>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</si>
  <si>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</si>
  <si>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</si>
  <si>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</si>
  <si>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</si>
  <si>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</si>
  <si>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</si>
  <si>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</si>
  <si>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</si>
  <si>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</si>
  <si>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</si>
  <si>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</si>
  <si>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</si>
  <si>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</si>
  <si>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</si>
  <si>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</si>
  <si>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</si>
  <si>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</si>
  <si>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</si>
  <si>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</si>
  <si>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</si>
  <si>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</si>
  <si>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</si>
  <si>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</si>
  <si>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</si>
  <si>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</si>
  <si>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</si>
  <si>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</si>
  <si>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</si>
  <si>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</si>
  <si>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</si>
  <si>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</si>
  <si>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</si>
  <si>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</si>
  <si>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</si>
  <si>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</si>
  <si>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</si>
  <si>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</si>
  <si>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</si>
  <si>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</si>
  <si>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</si>
  <si>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</si>
  <si>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</si>
  <si>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</si>
  <si>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</si>
  <si>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</si>
  <si>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</si>
  <si>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</si>
  <si>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</si>
  <si>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</si>
  <si>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</si>
  <si>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</si>
  <si>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</si>
  <si>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</si>
  <si>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</si>
  <si>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</si>
  <si>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</si>
  <si>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</si>
  <si>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</si>
  <si>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</si>
  <si>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</si>
  <si>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</si>
  <si>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</si>
  <si>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</si>
  <si>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</si>
  <si>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</si>
  <si>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</si>
  <si>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</si>
  <si>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</si>
  <si>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</si>
  <si>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</si>
  <si>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</si>
  <si>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</si>
  <si>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</si>
  <si>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</si>
  <si>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</si>
  <si>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</si>
  <si>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</si>
  <si>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</si>
  <si>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</si>
  <si>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</si>
  <si>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</si>
  <si>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</si>
  <si>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</si>
  <si>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</si>
  <si>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</si>
  <si>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</si>
  <si>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</si>
  <si>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</si>
  <si>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</si>
  <si>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</si>
  <si>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</si>
  <si>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</si>
  <si>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</si>
  <si>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</si>
  <si>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</si>
  <si>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</si>
  <si>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</si>
  <si>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</si>
  <si>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</si>
  <si>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</si>
  <si>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</si>
  <si>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</si>
  <si>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</si>
  <si>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</si>
  <si>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</si>
  <si>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</si>
  <si>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</si>
  <si>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</si>
  <si>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</si>
  <si>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</si>
  <si>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</si>
  <si>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</si>
  <si>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</si>
  <si>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</si>
  <si>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</si>
  <si>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</si>
  <si>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</si>
  <si>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</si>
  <si>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</si>
  <si>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</si>
  <si>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</si>
  <si>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</si>
  <si>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</si>
  <si>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</si>
  <si>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</si>
  <si>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</si>
  <si>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</si>
  <si>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</si>
  <si>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</si>
  <si>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</si>
  <si>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</si>
  <si>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</si>
  <si>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</si>
  <si>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</si>
  <si>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</si>
  <si>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</si>
  <si>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</si>
  <si>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</si>
  <si>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</si>
  <si>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</si>
  <si>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</si>
  <si>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</si>
  <si>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</si>
  <si>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</si>
  <si>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</si>
  <si>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</si>
  <si>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</si>
  <si>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</si>
  <si>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</si>
  <si>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</si>
  <si>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</si>
  <si>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</si>
  <si>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</si>
  <si>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</si>
  <si>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</si>
  <si>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</si>
  <si>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</si>
  <si>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</si>
  <si>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</si>
  <si>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</si>
  <si>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</si>
  <si>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</si>
  <si>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</si>
  <si>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</si>
  <si>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</si>
  <si>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</si>
  <si>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</si>
  <si>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</si>
  <si>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</si>
  <si>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</si>
  <si>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</si>
  <si>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</si>
  <si>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</si>
  <si>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</si>
  <si>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</si>
  <si>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</si>
  <si>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</si>
  <si>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</si>
  <si>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</si>
  <si>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</si>
  <si>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</si>
  <si>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</si>
  <si>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</si>
  <si>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</si>
  <si>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</si>
  <si>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</si>
  <si>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</si>
  <si>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</si>
  <si>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</si>
  <si>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</si>
  <si>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</si>
  <si>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</si>
  <si>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</si>
  <si>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</si>
  <si>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</si>
  <si>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</si>
  <si>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</si>
  <si>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</si>
  <si>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</si>
  <si>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</si>
  <si>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</si>
  <si>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</si>
  <si>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</si>
  <si>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</si>
  <si>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</si>
  <si>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</si>
  <si>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</si>
  <si>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</si>
  <si>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</si>
  <si>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</si>
  <si>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</si>
  <si>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</si>
  <si>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</si>
  <si>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</si>
  <si>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</si>
  <si>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</si>
  <si>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</si>
  <si>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</si>
  <si>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</si>
  <si>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</si>
  <si>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</si>
  <si>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</si>
  <si>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</si>
  <si>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</si>
  <si>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</si>
  <si>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</si>
  <si>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</si>
  <si>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</si>
  <si>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</si>
  <si>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</si>
  <si>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</si>
  <si>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</si>
  <si>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</si>
  <si>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</si>
  <si>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</si>
  <si>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</si>
  <si>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</si>
  <si>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</si>
  <si>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</si>
  <si>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</si>
  <si>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</si>
  <si>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</si>
  <si>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</si>
  <si>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</si>
  <si>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</si>
  <si>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</si>
  <si>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</si>
  <si>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</si>
  <si>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</si>
  <si>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</si>
  <si>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</si>
  <si>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</si>
  <si>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</si>
  <si>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</si>
  <si>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</si>
  <si>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</si>
  <si>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</si>
  <si>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</si>
  <si>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</si>
  <si>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</si>
  <si>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</si>
  <si>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</si>
  <si>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</si>
  <si>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</si>
  <si>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</si>
  <si>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</si>
  <si>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</si>
  <si>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</si>
  <si>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</si>
  <si>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</si>
  <si>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</si>
  <si>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</si>
  <si>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</si>
  <si>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</si>
  <si>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</si>
  <si>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</si>
  <si>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</si>
  <si>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</si>
  <si>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</si>
  <si>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</si>
  <si>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</si>
  <si>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</si>
  <si>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</si>
  <si>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</si>
  <si>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</si>
  <si>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</si>
  <si>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</si>
  <si>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</si>
  <si>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</si>
  <si>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</si>
  <si>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</si>
  <si>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</si>
  <si>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</si>
  <si>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</si>
  <si>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</si>
  <si>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</si>
  <si>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</si>
  <si>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</si>
  <si>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</si>
  <si>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</si>
  <si>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</si>
  <si>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</si>
  <si>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</si>
  <si>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</si>
  <si>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</si>
  <si>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</si>
  <si>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</si>
  <si>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</si>
  <si>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</si>
  <si>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</si>
  <si>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</si>
  <si>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</si>
  <si>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</si>
  <si>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</si>
  <si>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</si>
  <si>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</si>
  <si>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</si>
  <si>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</si>
  <si>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</si>
  <si>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</si>
  <si>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</si>
  <si>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</si>
  <si>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</si>
  <si>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</si>
  <si>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</si>
  <si>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</si>
  <si>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</si>
  <si>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</si>
  <si>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</si>
  <si>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</si>
  <si>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</si>
  <si>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</si>
  <si>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</si>
  <si>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</si>
  <si>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</si>
  <si>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</si>
  <si>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</si>
  <si>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</si>
  <si>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</si>
  <si>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</si>
  <si>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</si>
  <si>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</si>
  <si>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</si>
  <si>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</si>
  <si>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</si>
  <si>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</si>
  <si>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</si>
  <si>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</si>
  <si>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</si>
  <si>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</si>
  <si>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</si>
  <si>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</si>
  <si>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</si>
  <si>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</si>
  <si>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</si>
  <si>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</si>
  <si>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</si>
  <si>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</si>
  <si>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</si>
  <si>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</si>
  <si>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</si>
  <si>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</si>
  <si>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</si>
  <si>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</si>
  <si>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</si>
  <si>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</si>
  <si>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</si>
  <si>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</si>
  <si>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</si>
  <si>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</si>
  <si>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</si>
  <si>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</si>
  <si>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</si>
  <si>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</si>
  <si>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</si>
  <si>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</si>
  <si>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</si>
  <si>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</si>
  <si>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</si>
  <si>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</si>
  <si>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</si>
  <si>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</si>
  <si>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</si>
  <si>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</si>
  <si>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</si>
  <si>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</si>
  <si>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</si>
  <si>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</si>
  <si>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</si>
  <si>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</si>
  <si>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</si>
  <si>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</si>
  <si>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</si>
  <si>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</si>
  <si>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</si>
  <si>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</si>
  <si>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</si>
  <si>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</si>
  <si>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</si>
  <si>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</si>
  <si>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</si>
  <si>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</si>
  <si>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</si>
  <si>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</si>
  <si>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</si>
  <si>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</si>
  <si>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</si>
  <si>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</si>
  <si>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</si>
  <si>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</si>
  <si>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</si>
  <si>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</si>
  <si>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</si>
  <si>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</si>
  <si>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</si>
  <si>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</si>
  <si>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</si>
  <si>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</si>
  <si>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</si>
  <si>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</si>
  <si>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</si>
  <si>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</si>
  <si>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</si>
  <si>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</si>
  <si>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</si>
  <si>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</si>
  <si>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</si>
  <si>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</si>
  <si>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</si>
  <si>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</si>
  <si>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</si>
  <si>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</si>
  <si>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</si>
  <si>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</si>
  <si>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</si>
  <si>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</si>
  <si>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</si>
  <si>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</si>
  <si>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</si>
  <si>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</si>
  <si>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</si>
  <si>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</si>
  <si>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</si>
  <si>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</si>
  <si>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</si>
  <si>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</si>
  <si>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</si>
  <si>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</si>
  <si>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</si>
  <si>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</si>
  <si>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</si>
  <si>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</si>
  <si>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</si>
  <si>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</si>
  <si>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</si>
  <si>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</si>
  <si>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</si>
  <si>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</si>
  <si>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</si>
  <si>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</si>
  <si>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</si>
  <si>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</si>
  <si>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</si>
  <si>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</si>
  <si>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</si>
  <si>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</si>
  <si>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</si>
  <si>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</si>
  <si>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</si>
  <si>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</si>
  <si>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</si>
  <si>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</si>
  <si>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</si>
  <si>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</si>
  <si>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</si>
  <si>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</si>
  <si>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</si>
  <si>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</si>
  <si>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</si>
  <si>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</si>
  <si>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</si>
  <si>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</si>
  <si>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</si>
  <si>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</si>
  <si>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</si>
  <si>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</si>
  <si>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</si>
  <si>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</si>
  <si>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</si>
  <si>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</si>
  <si>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</si>
  <si>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</si>
  <si>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</si>
  <si>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</si>
  <si>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</si>
  <si>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</si>
  <si>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</si>
  <si>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</si>
  <si>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</si>
  <si>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</si>
  <si>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</si>
  <si>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</si>
  <si>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</si>
  <si>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</si>
  <si>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</si>
  <si>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</si>
  <si>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</si>
  <si>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</si>
  <si>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</si>
  <si>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</si>
  <si>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</si>
  <si>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</si>
  <si>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</si>
  <si>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</si>
  <si>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</si>
  <si>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</si>
  <si>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</si>
  <si>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</si>
  <si>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</si>
  <si>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</si>
  <si>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</si>
  <si>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</si>
  <si>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</si>
  <si>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</si>
  <si>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</si>
  <si>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</si>
  <si>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</si>
  <si>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</si>
  <si>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</si>
  <si>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</si>
  <si>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</si>
  <si>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</si>
  <si>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</si>
  <si>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</si>
  <si>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</si>
  <si>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</si>
  <si>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</si>
  <si>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</si>
  <si>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</si>
  <si>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</si>
  <si>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</si>
  <si>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</si>
  <si>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</si>
  <si>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</si>
  <si>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</si>
  <si>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</si>
  <si>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</si>
  <si>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</si>
  <si>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</si>
  <si>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</si>
  <si>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</si>
  <si>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</si>
  <si>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</si>
  <si>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</si>
  <si>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</si>
  <si>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</si>
  <si>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</si>
  <si>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</si>
  <si>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</si>
  <si>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</si>
  <si>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</si>
  <si>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</si>
  <si>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</si>
  <si>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</si>
  <si>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</si>
  <si>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</si>
  <si>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</si>
  <si>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</si>
  <si>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</si>
  <si>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</si>
  <si>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</si>
  <si>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</si>
  <si>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</si>
  <si>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</si>
  <si>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</si>
  <si>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</si>
  <si>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</si>
  <si>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</si>
  <si>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</si>
  <si>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</si>
  <si>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</si>
  <si>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</si>
  <si>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</si>
  <si>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</si>
  <si>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</si>
  <si>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</si>
  <si>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</si>
  <si>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</si>
  <si>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</si>
  <si>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</si>
  <si>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</si>
  <si>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</si>
  <si>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</si>
  <si>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</si>
  <si>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</si>
  <si>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</si>
  <si>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</si>
  <si>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</si>
  <si>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</si>
  <si>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</si>
  <si>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</si>
  <si>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</si>
  <si>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</si>
  <si>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</si>
  <si>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</si>
  <si>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</si>
  <si>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</si>
  <si>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</si>
  <si>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</si>
  <si>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</si>
  <si>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</si>
  <si>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</si>
  <si>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</si>
  <si>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</si>
  <si>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</si>
  <si>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</si>
  <si>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</si>
  <si>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</si>
  <si>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</si>
  <si>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</si>
  <si>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</si>
  <si>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</si>
  <si>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</si>
  <si>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</si>
  <si>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</si>
  <si>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</si>
  <si>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</si>
  <si>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</si>
  <si>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</si>
  <si>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</si>
  <si>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</si>
  <si>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</si>
  <si>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</si>
  <si>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</si>
  <si>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</si>
  <si>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</si>
  <si>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</si>
  <si>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</si>
  <si>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</si>
  <si>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</si>
  <si>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</si>
  <si>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</si>
  <si>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</si>
  <si>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</si>
  <si>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</si>
  <si>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</si>
  <si>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</si>
  <si>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</si>
  <si>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</si>
  <si>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</si>
  <si>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</si>
  <si>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</si>
  <si>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</si>
  <si>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</si>
  <si>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</si>
  <si>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</si>
  <si>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</si>
  <si>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</si>
  <si>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</si>
  <si>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</si>
  <si>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</si>
  <si>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</si>
  <si>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</si>
  <si>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</si>
  <si>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</si>
  <si>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</si>
  <si>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</si>
  <si>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</si>
  <si>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</si>
  <si>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</si>
  <si>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</si>
  <si>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</si>
  <si>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</si>
  <si>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</si>
  <si>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</si>
  <si>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</si>
  <si>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</si>
  <si>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</si>
  <si>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</si>
  <si>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</si>
  <si>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</si>
  <si>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</si>
  <si>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</si>
  <si>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</si>
  <si>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</si>
  <si>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</si>
  <si>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</si>
  <si>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</si>
  <si>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</si>
  <si>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</si>
  <si>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</si>
  <si>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</si>
  <si>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</si>
  <si>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</si>
  <si>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</si>
  <si>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</si>
  <si>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</si>
  <si>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</si>
  <si>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</si>
  <si>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</si>
  <si>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</si>
  <si>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</si>
  <si>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</si>
  <si>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</si>
  <si>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</si>
  <si>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</si>
  <si>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</si>
  <si>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</si>
  <si>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</si>
  <si>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</si>
  <si>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</si>
  <si>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</si>
  <si>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</si>
  <si>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</si>
  <si>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</si>
  <si>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</si>
  <si>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</si>
  <si>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</si>
  <si>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</si>
  <si>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</si>
  <si>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</si>
  <si>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</si>
  <si>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</si>
  <si>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</si>
  <si>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</si>
  <si>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</si>
  <si>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</si>
  <si>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</si>
  <si>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</si>
  <si>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</si>
  <si>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</si>
  <si>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</si>
  <si>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</si>
  <si>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</si>
  <si>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</si>
  <si>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</si>
  <si>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</si>
  <si>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</si>
  <si>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</si>
  <si>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</si>
  <si>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</si>
  <si>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</si>
  <si>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</si>
  <si>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</si>
  <si>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</si>
  <si>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</si>
  <si>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</si>
  <si>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</si>
  <si>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</si>
  <si>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</si>
  <si>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</si>
  <si>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</si>
  <si>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</si>
  <si>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</si>
  <si>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</si>
  <si>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</si>
  <si>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</si>
  <si>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</si>
  <si>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</si>
  <si>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</si>
  <si>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</si>
  <si>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</si>
  <si>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</si>
  <si>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</si>
  <si>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</si>
  <si>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</si>
  <si>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</si>
  <si>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</si>
  <si>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</si>
  <si>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</si>
  <si>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</si>
  <si>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</si>
  <si>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</si>
  <si>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</si>
  <si>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</si>
  <si>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</si>
  <si>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</si>
  <si>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</si>
  <si>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</si>
  <si>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</si>
  <si>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</si>
  <si>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</si>
  <si>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</si>
  <si>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</si>
  <si>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</si>
  <si>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</si>
  <si>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</si>
  <si>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</si>
  <si>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</si>
  <si>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</si>
  <si>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</si>
  <si>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</si>
  <si>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</si>
  <si>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</si>
  <si>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</si>
  <si>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</si>
  <si>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</si>
  <si>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</si>
  <si>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</si>
  <si>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</si>
  <si>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</si>
  <si>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</si>
  <si>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</si>
  <si>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</si>
  <si>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</si>
  <si>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</si>
  <si>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</si>
  <si>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</si>
  <si>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</si>
  <si>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</si>
  <si>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</si>
  <si>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</si>
  <si>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</si>
  <si>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</si>
  <si>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</si>
  <si>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</si>
  <si>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</si>
  <si>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</si>
  <si>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</si>
  <si>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</si>
  <si>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</si>
  <si>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</si>
  <si>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</si>
  <si>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</si>
  <si>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</si>
  <si>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</si>
  <si>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</si>
  <si>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</si>
  <si>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</si>
  <si>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</si>
  <si>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</si>
  <si>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</si>
  <si>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</si>
  <si>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</si>
  <si>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</si>
  <si>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</si>
  <si>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</si>
  <si>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</si>
  <si>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</si>
  <si>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</si>
  <si>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</si>
  <si>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</si>
  <si>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</si>
  <si>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</si>
  <si>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</si>
  <si>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</si>
  <si>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</si>
  <si>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</si>
  <si>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</si>
  <si>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</si>
  <si>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</si>
  <si>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</si>
  <si>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</si>
  <si>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</si>
  <si>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</si>
  <si>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</si>
  <si>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</si>
  <si>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</si>
  <si>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</si>
  <si>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</si>
  <si>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</si>
  <si>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</si>
  <si>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</si>
  <si>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</si>
  <si>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</si>
  <si>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</si>
  <si>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</si>
  <si>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</si>
  <si>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</si>
  <si>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</si>
  <si>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</si>
  <si>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</si>
  <si>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</si>
  <si>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</si>
  <si>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</si>
  <si>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</si>
  <si>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</si>
  <si>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</si>
  <si>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</si>
  <si>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</si>
  <si>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</si>
  <si>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</si>
  <si>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</si>
  <si>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</si>
  <si>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</si>
  <si>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</si>
  <si>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</si>
  <si>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</si>
  <si>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</si>
  <si>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</si>
  <si>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</si>
  <si>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</si>
  <si>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</si>
  <si>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</si>
  <si>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</si>
  <si>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</si>
  <si>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</si>
  <si>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</si>
  <si>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</si>
  <si>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</si>
  <si>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</si>
  <si>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</si>
  <si>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</si>
  <si>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</si>
  <si>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</si>
  <si>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</si>
  <si>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</si>
  <si>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</si>
  <si>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</si>
  <si>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</si>
  <si>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</si>
  <si>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</si>
  <si>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</si>
  <si>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</si>
  <si>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</si>
  <si>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</si>
  <si>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</si>
  <si>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</si>
  <si>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</si>
  <si>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</si>
  <si>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</si>
  <si>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</si>
  <si>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</si>
  <si>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</si>
  <si>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</si>
  <si>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</si>
  <si>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</si>
  <si>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</si>
  <si>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</si>
  <si>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</si>
  <si>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</si>
  <si>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</si>
  <si>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</si>
  <si>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</si>
  <si>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</si>
  <si>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</si>
  <si>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</si>
  <si>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</si>
  <si>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</si>
  <si>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</si>
  <si>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</si>
  <si>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</si>
  <si>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</si>
  <si>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</si>
  <si>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</si>
  <si>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</si>
  <si>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</si>
  <si>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</si>
  <si>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</si>
  <si>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</si>
  <si>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</si>
  <si>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</si>
  <si>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</si>
  <si>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</si>
  <si>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</si>
  <si>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</si>
  <si>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</si>
  <si>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</si>
  <si>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</si>
  <si>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</si>
  <si>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</si>
  <si>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</si>
  <si>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</si>
  <si>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</si>
  <si>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</si>
  <si>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</si>
  <si>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</si>
  <si>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</si>
  <si>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</si>
  <si>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</si>
  <si>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</si>
  <si>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</si>
  <si>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</si>
  <si>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</si>
  <si>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</si>
  <si>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</si>
  <si>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</si>
  <si>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</si>
  <si>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</si>
  <si>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</si>
  <si>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</si>
  <si>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</si>
  <si>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</si>
  <si>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</si>
  <si>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</si>
  <si>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</si>
  <si>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</si>
  <si>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</si>
  <si>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</si>
  <si>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</si>
  <si>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</si>
  <si>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</si>
  <si>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</si>
  <si>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</si>
  <si>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</si>
  <si>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</si>
  <si>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</si>
  <si>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</si>
  <si>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</si>
  <si>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</si>
  <si>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</si>
  <si>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</si>
  <si>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</si>
  <si>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</si>
  <si>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</si>
  <si>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</si>
  <si>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</si>
  <si>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</si>
  <si>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</si>
  <si>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</si>
  <si>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</si>
  <si>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</si>
  <si>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</si>
  <si>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</si>
  <si>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</si>
  <si>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</si>
  <si>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</si>
  <si>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</si>
  <si>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</si>
  <si>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</si>
  <si>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</si>
  <si>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</si>
  <si>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</si>
  <si>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</si>
  <si>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</si>
  <si>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</si>
  <si>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</si>
  <si>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</si>
  <si>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</si>
  <si>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</si>
  <si>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</si>
  <si>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</si>
  <si>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</si>
  <si>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</si>
  <si>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</si>
  <si>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</si>
  <si>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</si>
  <si>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</si>
  <si>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</si>
  <si>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</si>
  <si>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</si>
  <si>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</si>
  <si>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</si>
  <si>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</si>
  <si>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</si>
  <si>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</si>
  <si>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</si>
  <si>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</si>
  <si>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</si>
  <si>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</si>
  <si>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</si>
  <si>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</si>
  <si>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</si>
  <si>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</si>
  <si>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</si>
  <si>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</si>
  <si>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</si>
  <si>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</si>
  <si>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</si>
  <si>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</si>
  <si>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</si>
  <si>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</si>
  <si>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</si>
  <si>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</si>
  <si>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</si>
  <si>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</si>
  <si>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</si>
  <si>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</si>
  <si>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</si>
  <si>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</si>
  <si>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</si>
  <si>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</si>
  <si>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</si>
  <si>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</si>
  <si>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</si>
  <si>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</si>
  <si>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</si>
  <si>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</si>
  <si>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</si>
  <si>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</si>
  <si>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</si>
  <si>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</si>
  <si>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</si>
  <si>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</si>
  <si>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</si>
  <si>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</si>
  <si>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</si>
  <si>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</si>
  <si>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</si>
  <si>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</si>
  <si>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</si>
  <si>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</si>
  <si>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</si>
  <si>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</si>
  <si>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</si>
  <si>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</si>
  <si>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</si>
  <si>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</si>
  <si>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</si>
  <si>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</si>
  <si>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</si>
  <si>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</si>
  <si>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</si>
  <si>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</si>
  <si>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</si>
  <si>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</si>
  <si>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</si>
  <si>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</si>
  <si>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</si>
  <si>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</si>
  <si>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</si>
  <si>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</si>
  <si>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</si>
  <si>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</si>
  <si>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</si>
  <si>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</si>
  <si>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</si>
  <si>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</si>
  <si>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</si>
  <si>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</si>
  <si>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</si>
  <si>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</si>
  <si>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</si>
  <si>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</si>
  <si>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</si>
  <si>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</si>
  <si>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</si>
  <si>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</si>
  <si>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</si>
  <si>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</si>
  <si>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</si>
  <si>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</si>
  <si>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</si>
  <si>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</si>
  <si>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</si>
  <si>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</si>
  <si>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</si>
  <si>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</si>
  <si>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</si>
  <si>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</si>
  <si>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</si>
  <si>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</si>
  <si>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</si>
  <si>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</si>
  <si>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</si>
  <si>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</si>
  <si>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</si>
  <si>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</si>
  <si>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</si>
  <si>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</si>
  <si>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</si>
  <si>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</si>
  <si>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</si>
  <si>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</si>
  <si>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</si>
  <si>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</si>
  <si>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</si>
  <si>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</si>
  <si>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</si>
  <si>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</si>
  <si>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</si>
  <si>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</si>
  <si>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</si>
  <si>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</si>
  <si>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</si>
  <si>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</si>
  <si>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</si>
  <si>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</si>
  <si>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</si>
  <si>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</si>
  <si>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</si>
  <si>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</si>
  <si>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</si>
  <si>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</si>
  <si>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</si>
  <si>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</si>
  <si>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</si>
  <si>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</si>
  <si>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</si>
  <si>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</si>
  <si>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</si>
  <si>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</si>
  <si>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</si>
  <si>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</si>
  <si>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</si>
  <si>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</si>
  <si>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</si>
  <si>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</si>
  <si>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</si>
  <si>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</si>
  <si>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</si>
  <si>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</si>
  <si>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</si>
  <si>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</si>
  <si>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</si>
  <si>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</si>
  <si>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</si>
  <si>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</si>
  <si>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</si>
  <si>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</si>
  <si>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</si>
  <si>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</si>
  <si>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</si>
  <si>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</si>
  <si>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</si>
  <si>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</si>
  <si>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</si>
  <si>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</si>
  <si>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</si>
  <si>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</si>
  <si>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</si>
  <si>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</si>
  <si>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</si>
  <si>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</si>
  <si>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</si>
  <si>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</si>
  <si>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</si>
  <si>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</si>
  <si>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</si>
  <si>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</si>
  <si>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</si>
  <si>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</si>
  <si>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</si>
  <si>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</si>
  <si>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</si>
  <si>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</si>
  <si>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</si>
  <si>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</si>
  <si>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</si>
  <si>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</si>
  <si>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</si>
  <si>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</si>
  <si>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</si>
  <si>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</si>
  <si>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</si>
  <si>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</si>
  <si>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</si>
  <si>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</si>
  <si>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</si>
  <si>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</si>
  <si>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</si>
  <si>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</si>
  <si>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</si>
  <si>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</si>
  <si>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</si>
  <si>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</si>
  <si>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</si>
  <si>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</si>
  <si>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</si>
  <si>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</si>
  <si>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</si>
  <si>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</si>
  <si>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</si>
  <si>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</si>
  <si>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</si>
  <si>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</si>
  <si>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</si>
  <si>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</si>
  <si>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</si>
  <si>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</si>
  <si>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</si>
  <si>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</si>
  <si>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</si>
  <si>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</si>
  <si>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</si>
  <si>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</si>
  <si>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</si>
  <si>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</si>
  <si>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</si>
  <si>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</si>
  <si>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</si>
  <si>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</si>
  <si>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</si>
  <si>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</si>
  <si>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</si>
  <si>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</si>
  <si>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</si>
  <si>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</si>
  <si>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</si>
  <si>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</si>
  <si>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</si>
  <si>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</si>
  <si>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</si>
  <si>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</si>
  <si>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</si>
  <si>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</si>
  <si>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</si>
  <si>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</si>
  <si>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</si>
  <si>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</si>
  <si>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</si>
  <si>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</si>
  <si>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</si>
  <si>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</si>
  <si>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</si>
  <si>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</si>
  <si>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</si>
  <si>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</si>
  <si>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</si>
  <si>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</si>
  <si>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</si>
  <si>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</si>
  <si>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</si>
  <si>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</si>
  <si>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</si>
  <si>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</si>
  <si>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</si>
  <si>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</si>
  <si>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</si>
  <si>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</si>
  <si>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</si>
  <si>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</si>
  <si>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</si>
  <si>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</si>
  <si>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</si>
  <si>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</si>
  <si>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</si>
  <si>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</si>
  <si>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</si>
  <si>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</si>
  <si>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</si>
  <si>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</si>
  <si>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</si>
  <si>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</si>
  <si>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</si>
  <si>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</si>
  <si>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</si>
  <si>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</si>
  <si>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</si>
  <si>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</si>
  <si>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</si>
  <si>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</si>
  <si>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</si>
  <si>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</si>
  <si>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</si>
  <si>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</si>
  <si>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</si>
  <si>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</si>
  <si>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</si>
  <si>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</si>
  <si>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</si>
  <si>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</si>
  <si>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</si>
  <si>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</si>
  <si>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</si>
  <si>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</si>
  <si>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</si>
  <si>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</si>
  <si>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</si>
  <si>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</si>
  <si>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</si>
  <si>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</si>
  <si>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</si>
  <si>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</si>
  <si>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</si>
  <si>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</si>
  <si>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</si>
  <si>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</si>
  <si>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</si>
  <si>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</si>
  <si>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</si>
  <si>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</si>
  <si>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</si>
  <si>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</si>
  <si>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</si>
  <si>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</si>
  <si>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</si>
  <si>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</si>
  <si>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</si>
  <si>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</si>
  <si>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</si>
  <si>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</si>
  <si>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</si>
  <si>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</si>
  <si>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</si>
  <si>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</si>
  <si>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</si>
  <si>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</si>
  <si>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</si>
  <si>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</si>
  <si>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</si>
  <si>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</si>
  <si>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</si>
  <si>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</si>
  <si>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</si>
  <si>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</si>
  <si>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</si>
  <si>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</si>
  <si>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</si>
  <si>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</si>
  <si>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</si>
  <si>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</si>
  <si>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</si>
  <si>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</si>
  <si>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</si>
  <si>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</si>
  <si>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</si>
  <si>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</si>
  <si>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</si>
  <si>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</si>
  <si>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</si>
  <si>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</si>
  <si>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</si>
  <si>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</si>
  <si>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</si>
  <si>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</si>
  <si>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</si>
  <si>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</si>
  <si>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</si>
  <si>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</si>
  <si>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</si>
  <si>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</si>
  <si>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</si>
  <si>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</si>
  <si>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</si>
  <si>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</si>
  <si>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</si>
  <si>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</si>
  <si>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</si>
  <si>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</si>
  <si>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</si>
  <si>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</si>
  <si>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</si>
  <si>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</si>
  <si>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</si>
  <si>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</si>
  <si>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</si>
  <si>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</si>
  <si>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</si>
  <si>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</si>
  <si>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</si>
  <si>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</si>
  <si>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</si>
  <si>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</si>
  <si>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</si>
  <si>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</si>
  <si>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</si>
  <si>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</si>
  <si>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</si>
  <si>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</si>
  <si>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</si>
  <si>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</si>
  <si>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</si>
  <si>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</si>
  <si>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</si>
  <si>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</si>
  <si>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</si>
  <si>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</si>
  <si>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</si>
  <si>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</si>
  <si>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</si>
  <si>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</si>
  <si>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</si>
  <si>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</si>
  <si>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</si>
  <si>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</si>
  <si>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</si>
  <si>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</si>
  <si>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</si>
  <si>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</si>
  <si>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</si>
  <si>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</si>
  <si>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</si>
  <si>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</si>
  <si>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</si>
  <si>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</si>
  <si>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</si>
  <si>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</si>
  <si>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</si>
  <si>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</si>
  <si>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</si>
  <si>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</si>
  <si>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</si>
  <si>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</si>
  <si>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</si>
  <si>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</si>
  <si>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</si>
  <si>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</si>
  <si>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</si>
  <si>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</si>
  <si>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</si>
  <si>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</si>
  <si>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</si>
  <si>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</si>
  <si>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</si>
  <si>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</si>
  <si>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</si>
  <si>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</si>
  <si>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</si>
  <si>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</si>
  <si>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</si>
  <si>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</si>
  <si>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</si>
  <si>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</si>
  <si>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</si>
  <si>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</si>
  <si>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</si>
  <si>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</si>
  <si>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</si>
  <si>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</si>
  <si>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</si>
  <si>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</si>
  <si>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</si>
  <si>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</si>
  <si>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</si>
  <si>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</si>
  <si>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</si>
  <si>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</si>
  <si>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</si>
  <si>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</si>
  <si>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</si>
  <si>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</si>
  <si>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</si>
  <si>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</si>
  <si>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</si>
  <si>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</si>
  <si>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</si>
  <si>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</si>
  <si>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</si>
  <si>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</si>
  <si>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</si>
  <si>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</si>
  <si>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</si>
  <si>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</si>
  <si>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</si>
  <si>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</si>
  <si>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</si>
  <si>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</si>
  <si>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</si>
  <si>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</si>
  <si>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</si>
  <si>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</si>
  <si>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</si>
  <si>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</si>
  <si>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</si>
  <si>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</si>
  <si>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</si>
  <si>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</si>
  <si>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</si>
  <si>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</si>
  <si>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</si>
  <si>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</si>
  <si>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</si>
  <si>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</si>
  <si>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</si>
  <si>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</si>
  <si>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</si>
  <si>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</si>
  <si>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</si>
  <si>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</si>
  <si>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</si>
  <si>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</si>
  <si>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</si>
  <si>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</si>
  <si>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</si>
  <si>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</si>
  <si>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</si>
  <si>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</si>
  <si>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</si>
  <si>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</si>
  <si>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</si>
  <si>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</si>
  <si>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</si>
  <si>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</si>
  <si>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</si>
  <si>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</si>
  <si>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</si>
  <si>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</si>
  <si>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</si>
  <si>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</si>
  <si>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</si>
  <si>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</si>
  <si>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</si>
  <si>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</si>
  <si>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</si>
  <si>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</si>
  <si>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</si>
  <si>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</si>
  <si>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</si>
  <si>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</si>
  <si>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</si>
  <si>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</si>
  <si>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</si>
  <si>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</si>
  <si>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</si>
  <si>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</si>
  <si>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</si>
  <si>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</si>
  <si>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</si>
  <si>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</si>
  <si>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</si>
  <si>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</si>
  <si>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</si>
  <si>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</si>
  <si>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</si>
  <si>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</si>
  <si>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</si>
  <si>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</si>
  <si>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</si>
  <si>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</si>
  <si>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</si>
  <si>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</si>
  <si>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</si>
  <si>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</si>
  <si>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</si>
  <si>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</si>
  <si>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</si>
  <si>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</si>
  <si>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</si>
  <si>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</si>
  <si>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</si>
  <si>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</si>
  <si>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</si>
  <si>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</si>
  <si>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</si>
  <si>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</si>
  <si>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</si>
  <si>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</si>
  <si>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</si>
  <si>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</si>
  <si>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</si>
  <si>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</si>
  <si>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</si>
  <si>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</si>
  <si>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</si>
  <si>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</si>
  <si>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</si>
  <si>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</si>
  <si>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</si>
  <si>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</si>
  <si>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</si>
  <si>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</si>
  <si>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</si>
  <si>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</si>
  <si>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</si>
  <si>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</si>
  <si>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</si>
  <si>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</si>
  <si>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</si>
  <si>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</si>
  <si>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</si>
  <si>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</si>
  <si>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</si>
  <si>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</si>
  <si>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</si>
  <si>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</si>
  <si>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</si>
  <si>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</si>
  <si>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</si>
  <si>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</si>
  <si>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</si>
  <si>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</si>
  <si>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</si>
  <si>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</si>
  <si>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</si>
  <si>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</si>
  <si>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</si>
  <si>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</si>
  <si>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</si>
  <si>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</si>
  <si>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</si>
  <si>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</si>
  <si>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</si>
  <si>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</si>
  <si>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</si>
  <si>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</si>
  <si>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</si>
  <si>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</si>
  <si>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</si>
  <si>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</si>
  <si>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</si>
  <si>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</si>
  <si>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</si>
  <si>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</si>
  <si>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</si>
  <si>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</si>
  <si>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</si>
  <si>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</si>
  <si>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</si>
  <si>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</si>
  <si>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</si>
  <si>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</si>
  <si>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</si>
  <si>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</si>
  <si>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</si>
  <si>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</si>
  <si>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</si>
  <si>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</si>
  <si>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</si>
  <si>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</si>
  <si>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</si>
  <si>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</si>
  <si>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</si>
  <si>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</si>
  <si>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</si>
  <si>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</si>
  <si>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</si>
  <si>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</si>
  <si>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</si>
  <si>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</si>
  <si>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</si>
  <si>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</si>
  <si>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</si>
  <si>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</si>
  <si>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</si>
  <si>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</si>
  <si>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</si>
  <si>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</si>
  <si>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</si>
  <si>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</si>
  <si>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</si>
  <si>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</si>
  <si>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</si>
  <si>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</si>
  <si>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</si>
  <si>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</si>
  <si>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</si>
  <si>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</si>
  <si>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</si>
  <si>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</si>
  <si>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</si>
  <si>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</si>
  <si>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</si>
  <si>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</si>
  <si>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</si>
  <si>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</si>
  <si>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</si>
  <si>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</si>
  <si>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</si>
  <si>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</si>
  <si>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</si>
  <si>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</si>
  <si>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</si>
  <si>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</si>
  <si>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</si>
  <si>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</si>
  <si>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</si>
  <si>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</si>
  <si>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</si>
  <si>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</si>
  <si>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</si>
  <si>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</si>
  <si>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</si>
  <si>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</si>
  <si>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</si>
  <si>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</si>
  <si>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</si>
  <si>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</si>
  <si>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</si>
  <si>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</si>
  <si>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</si>
  <si>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</si>
  <si>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</si>
  <si>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</si>
  <si>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</si>
  <si>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</si>
  <si>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</si>
  <si>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</si>
  <si>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</si>
  <si>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</si>
  <si>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</si>
  <si>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</si>
  <si>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</si>
  <si>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</si>
  <si>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</si>
  <si>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</si>
  <si>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</si>
  <si>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</si>
  <si>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</si>
  <si>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</si>
  <si>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</si>
  <si>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</si>
  <si>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</si>
  <si>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</si>
  <si>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</si>
  <si>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</si>
  <si>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</si>
  <si>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</si>
  <si>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</si>
  <si>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</si>
  <si>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</si>
  <si>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</si>
  <si>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</si>
  <si>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</si>
  <si>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</si>
  <si>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</si>
  <si>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</si>
  <si>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</si>
  <si>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</si>
  <si>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</si>
  <si>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</si>
  <si>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</si>
  <si>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</si>
  <si>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</si>
  <si>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</si>
  <si>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</si>
  <si>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</si>
  <si>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</si>
  <si>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</si>
  <si>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</si>
  <si>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</si>
  <si>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</si>
  <si>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</si>
  <si>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</si>
  <si>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</si>
  <si>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</si>
  <si>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</si>
  <si>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</si>
  <si>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</si>
  <si>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</si>
  <si>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</si>
  <si>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</si>
  <si>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</si>
  <si>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</si>
  <si>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</si>
  <si>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</si>
  <si>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</si>
  <si>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</si>
  <si>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</si>
  <si>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</si>
  <si>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</si>
  <si>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</si>
  <si>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</si>
  <si>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</si>
  <si>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</si>
  <si>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</si>
  <si>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</si>
  <si>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</si>
  <si>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</si>
  <si>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</si>
  <si>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</si>
  <si>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</si>
  <si>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</si>
  <si>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</si>
  <si>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</si>
  <si>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</si>
  <si>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</si>
  <si>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</si>
  <si>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</si>
  <si>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</si>
  <si>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</si>
  <si>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</si>
  <si>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</si>
  <si>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</si>
  <si>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</si>
  <si>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</si>
  <si>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</si>
  <si>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</si>
  <si>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</si>
  <si>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</si>
  <si>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</si>
  <si>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</si>
  <si>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</si>
  <si>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</si>
  <si>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</si>
  <si>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</si>
  <si>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</si>
  <si>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</si>
  <si>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</si>
  <si>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</si>
  <si>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</si>
  <si>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</si>
  <si>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</si>
  <si>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</si>
  <si>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</si>
  <si>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</si>
  <si>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</si>
  <si>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</si>
  <si>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</si>
  <si>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</si>
  <si>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</si>
  <si>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</si>
  <si>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</si>
  <si>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</si>
  <si>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</si>
  <si>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</si>
  <si>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</si>
  <si>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</si>
  <si>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</si>
  <si>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</si>
  <si>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</si>
  <si>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</si>
  <si>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</si>
  <si>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</si>
  <si>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</si>
  <si>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</si>
  <si>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</si>
  <si>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</si>
  <si>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</si>
  <si>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</si>
  <si>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</si>
  <si>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</si>
  <si>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</si>
  <si>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</si>
  <si>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</si>
  <si>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</si>
  <si>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</si>
  <si>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</si>
  <si>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</si>
  <si>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</si>
  <si>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</si>
  <si>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</si>
  <si>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</si>
  <si>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</si>
  <si>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</si>
  <si>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</si>
  <si>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</si>
  <si>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</si>
  <si>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</si>
  <si>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</si>
  <si>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</si>
  <si>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</si>
  <si>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</si>
  <si>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</si>
  <si>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</si>
  <si>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</si>
  <si>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</si>
  <si>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</si>
  <si>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</si>
  <si>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</si>
  <si>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</si>
  <si>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</si>
  <si>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</si>
  <si>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</si>
  <si>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</si>
  <si>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</si>
  <si>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</si>
  <si>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</si>
  <si>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</si>
  <si>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</si>
  <si>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</si>
  <si>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</si>
  <si>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</si>
  <si>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</si>
  <si>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</si>
  <si>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</si>
  <si>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</si>
  <si>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</si>
  <si>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</si>
  <si>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</si>
  <si>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</si>
  <si>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</si>
  <si>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</si>
  <si>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</si>
  <si>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</si>
  <si>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</si>
  <si>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</si>
  <si>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</si>
  <si>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</si>
  <si>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</si>
  <si>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</si>
  <si>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</si>
  <si>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</si>
  <si>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</si>
  <si>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</si>
  <si>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</si>
  <si>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</si>
  <si>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</si>
  <si>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</si>
  <si>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</si>
  <si>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</si>
  <si>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</si>
  <si>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</si>
  <si>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</si>
  <si>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</si>
  <si>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</si>
  <si>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</si>
  <si>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</si>
  <si>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</si>
  <si>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</si>
  <si>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</si>
  <si>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</si>
  <si>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</si>
  <si>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</si>
  <si>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</si>
  <si>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</si>
  <si>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</si>
  <si>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</si>
  <si>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</si>
  <si>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</si>
  <si>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</si>
  <si>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</si>
  <si>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</si>
  <si>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</si>
  <si>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</si>
  <si>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</si>
  <si>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</si>
  <si>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</si>
  <si>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</si>
  <si>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</si>
  <si>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</si>
  <si>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</si>
  <si>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</si>
  <si>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</si>
  <si>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</si>
  <si>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</si>
  <si>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</si>
  <si>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</si>
  <si>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</si>
  <si>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</si>
  <si>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</si>
  <si>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</si>
  <si>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</si>
  <si>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</si>
  <si>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</si>
  <si>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</si>
  <si>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</si>
  <si>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</si>
  <si>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</si>
  <si>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</si>
  <si>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</si>
  <si>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</si>
  <si>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</si>
  <si>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</si>
  <si>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</si>
  <si>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</si>
  <si>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</si>
  <si>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</si>
  <si>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</si>
  <si>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</si>
  <si>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</si>
  <si>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</si>
  <si>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</si>
  <si>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</si>
  <si>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</si>
  <si>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</si>
  <si>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</si>
  <si>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</si>
  <si>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</si>
  <si>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</si>
  <si>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</si>
  <si>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</si>
  <si>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</si>
  <si>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</si>
  <si>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</si>
  <si>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</si>
  <si>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</si>
  <si>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</si>
  <si>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</si>
  <si>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</si>
  <si>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</si>
  <si>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</si>
  <si>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</si>
  <si>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</si>
  <si>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</si>
  <si>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</si>
  <si>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</si>
  <si>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</si>
  <si>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</si>
  <si>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</si>
  <si>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</si>
  <si>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</si>
  <si>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</si>
  <si>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</si>
  <si>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</si>
  <si>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</si>
  <si>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</si>
  <si>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</si>
  <si>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</si>
  <si>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</si>
  <si>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</si>
  <si>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</si>
  <si>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</si>
  <si>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</si>
  <si>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</si>
  <si>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</si>
  <si>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</si>
  <si>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</si>
  <si>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</si>
  <si>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</si>
  <si>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</si>
  <si>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</si>
  <si>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</si>
  <si>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</si>
  <si>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</si>
  <si>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</si>
  <si>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</si>
  <si>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</si>
  <si>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</si>
  <si>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</si>
  <si>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</si>
  <si>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</si>
  <si>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</si>
  <si>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</si>
  <si>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</si>
  <si>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</si>
  <si>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</si>
  <si>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</si>
  <si>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</si>
  <si>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</si>
  <si>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</si>
  <si>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</si>
  <si>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</si>
  <si>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</si>
  <si>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</si>
  <si>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</si>
  <si>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</si>
  <si>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</si>
  <si>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</si>
  <si>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</si>
  <si>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</si>
  <si>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</si>
  <si>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</si>
  <si>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</si>
  <si>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</si>
  <si>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</si>
  <si>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</si>
  <si>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</si>
  <si>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</si>
  <si>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</si>
  <si>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</si>
  <si>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</si>
  <si>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</si>
  <si>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</si>
  <si>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</si>
  <si>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</si>
  <si>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</si>
  <si>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</si>
  <si>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</si>
  <si>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</si>
  <si>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</si>
  <si>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</si>
  <si>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</si>
  <si>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</si>
  <si>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</si>
  <si>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</si>
  <si>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</si>
  <si>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</si>
  <si>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</si>
  <si>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</si>
  <si>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</si>
  <si>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</si>
  <si>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</si>
  <si>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</si>
  <si>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</si>
  <si>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</si>
  <si>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</si>
  <si>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</si>
  <si>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</si>
  <si>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</si>
  <si>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</si>
  <si>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</si>
  <si>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</si>
  <si>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</si>
  <si>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</si>
  <si>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</si>
  <si>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</si>
  <si>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</si>
  <si>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</si>
  <si>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</si>
  <si>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</si>
  <si>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</si>
  <si>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</si>
  <si>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</si>
  <si>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</si>
  <si>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</si>
  <si>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</si>
  <si>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</si>
  <si>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</si>
  <si>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</si>
  <si>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</si>
  <si>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</si>
  <si>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</si>
  <si>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</si>
  <si>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</si>
  <si>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</si>
  <si>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</si>
  <si>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</si>
  <si>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</si>
  <si>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</si>
  <si>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</si>
  <si>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</si>
  <si>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</si>
  <si>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</si>
  <si>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</si>
  <si>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</si>
  <si>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</si>
  <si>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</si>
  <si>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</si>
  <si>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</si>
  <si>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</si>
  <si>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</si>
  <si>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</si>
  <si>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</si>
  <si>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</si>
  <si>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</si>
  <si>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</si>
  <si>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</si>
  <si>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</si>
  <si>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</si>
  <si>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</si>
  <si>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</si>
  <si>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</si>
  <si>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</si>
  <si>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</si>
  <si>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</si>
  <si>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</si>
  <si>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</si>
  <si>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</si>
  <si>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</si>
  <si>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</si>
  <si>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</si>
  <si>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</si>
  <si>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</si>
  <si>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</si>
  <si>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</si>
  <si>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</si>
  <si>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</si>
  <si>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</si>
  <si>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</si>
  <si>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</si>
  <si>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</si>
  <si>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</si>
  <si>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</si>
  <si>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</si>
  <si>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</si>
  <si>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</si>
  <si>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</si>
  <si>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</si>
  <si>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</si>
  <si>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</si>
  <si>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</si>
  <si>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</si>
  <si>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</si>
  <si>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</si>
  <si>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</si>
  <si>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</si>
  <si>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</si>
  <si>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</si>
  <si>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</si>
  <si>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</si>
  <si>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</si>
  <si>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</si>
  <si>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</si>
  <si>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</si>
  <si>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</si>
  <si>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</si>
  <si>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</si>
  <si>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</si>
  <si>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</si>
  <si>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</si>
  <si>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</si>
  <si>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</si>
  <si>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</si>
  <si>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</si>
  <si>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</si>
  <si>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</si>
  <si>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</si>
  <si>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</si>
  <si>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</si>
  <si>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</si>
  <si>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</si>
  <si>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</si>
  <si>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</si>
  <si>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</si>
  <si>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</si>
  <si>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</si>
  <si>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</si>
  <si>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</si>
  <si>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</si>
  <si>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</si>
  <si>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</si>
  <si>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</si>
  <si>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</si>
  <si>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</si>
  <si>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</si>
  <si>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</si>
  <si>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</si>
  <si>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</si>
  <si>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</si>
  <si>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</si>
  <si>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</si>
  <si>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</si>
  <si>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</si>
  <si>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</si>
  <si>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</si>
  <si>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</si>
  <si>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</si>
  <si>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</si>
  <si>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</si>
  <si>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</si>
  <si>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</si>
  <si>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</si>
  <si>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</si>
  <si>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</si>
  <si>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</si>
  <si>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</si>
  <si>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</si>
  <si>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</si>
  <si>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</si>
  <si>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</si>
  <si>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</si>
  <si>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</si>
  <si>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</si>
  <si>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</si>
  <si>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</si>
  <si>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</si>
  <si>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</si>
  <si>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</si>
  <si>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</si>
  <si>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</si>
  <si>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</si>
  <si>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</si>
  <si>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</si>
  <si>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</si>
  <si>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</si>
  <si>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</si>
  <si>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</si>
  <si>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</si>
  <si>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</si>
  <si>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</si>
  <si>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</si>
  <si>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</si>
  <si>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</si>
  <si>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</si>
  <si>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</si>
  <si>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</si>
  <si>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</si>
  <si>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</si>
  <si>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</si>
  <si>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</si>
  <si>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</si>
  <si>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</si>
  <si>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</si>
  <si>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</si>
  <si>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</si>
  <si>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</si>
  <si>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</si>
  <si>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</si>
  <si>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</si>
  <si>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</si>
  <si>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</si>
  <si>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</si>
  <si>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</si>
  <si>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</si>
  <si>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</si>
  <si>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</si>
  <si>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</si>
  <si>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</si>
  <si>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</si>
  <si>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</si>
  <si>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</si>
  <si>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</si>
  <si>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</si>
  <si>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</si>
  <si>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</si>
  <si>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</si>
  <si>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</si>
  <si>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</si>
  <si>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</si>
  <si>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</si>
  <si>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</si>
  <si>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</si>
  <si>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</si>
  <si>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</si>
  <si>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</si>
  <si>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</si>
  <si>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</si>
  <si>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</si>
  <si>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</si>
  <si>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</si>
  <si>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</si>
  <si>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</si>
  <si>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</si>
  <si>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</si>
  <si>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</si>
  <si>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</si>
  <si>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</si>
  <si>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</si>
  <si>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</si>
  <si>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</si>
  <si>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</si>
  <si>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</si>
  <si>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</si>
  <si>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</si>
  <si>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</si>
  <si>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</si>
  <si>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</si>
  <si>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</si>
  <si>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</si>
  <si>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</si>
  <si>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</si>
  <si>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</si>
  <si>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</si>
  <si>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</si>
  <si>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</si>
  <si>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</si>
  <si>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</si>
  <si>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</si>
  <si>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</si>
  <si>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</si>
  <si>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</si>
  <si>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</si>
  <si>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</si>
  <si>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</si>
  <si>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</si>
  <si>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</si>
  <si>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</si>
  <si>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</si>
  <si>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</si>
  <si>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</si>
  <si>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</si>
  <si>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</si>
  <si>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</si>
  <si>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</si>
  <si>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</si>
  <si>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</si>
  <si>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</si>
  <si>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</si>
  <si>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</si>
  <si>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</si>
  <si>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</si>
  <si>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</si>
  <si>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</si>
  <si>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</si>
  <si>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</si>
  <si>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</si>
  <si>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</si>
  <si>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</si>
  <si>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</si>
  <si>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</si>
  <si>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</si>
  <si>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</si>
  <si>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</si>
  <si>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</si>
  <si>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</si>
  <si>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</si>
  <si>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</si>
  <si>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</si>
  <si>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</si>
  <si>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</si>
  <si>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</si>
  <si>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</si>
  <si>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</si>
  <si>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</si>
  <si>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</si>
  <si>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</si>
  <si>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</si>
  <si>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</si>
  <si>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</si>
  <si>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</si>
  <si>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</si>
  <si>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</si>
  <si>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</si>
  <si>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</si>
  <si>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</si>
  <si>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</si>
  <si>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</si>
  <si>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</si>
  <si>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</si>
  <si>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</si>
  <si>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</si>
  <si>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</si>
  <si>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</si>
  <si>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</si>
  <si>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</si>
  <si>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</si>
  <si>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</si>
  <si>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</si>
  <si>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</si>
  <si>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</si>
  <si>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</si>
  <si>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</si>
  <si>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</si>
  <si>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</si>
  <si>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</si>
  <si>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</si>
  <si>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</si>
  <si>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</si>
  <si>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</si>
  <si>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</si>
  <si>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</si>
  <si>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</si>
  <si>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</si>
  <si>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</si>
  <si>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</si>
  <si>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</si>
  <si>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</si>
  <si>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</si>
  <si>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</si>
  <si>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</si>
  <si>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</si>
  <si>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</si>
  <si>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</si>
  <si>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</si>
  <si>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</si>
  <si>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</si>
  <si>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</si>
  <si>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</si>
  <si>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</si>
  <si>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</si>
  <si>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</si>
  <si>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</si>
  <si>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</si>
  <si>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</si>
  <si>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</si>
  <si>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</si>
  <si>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</si>
  <si>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</si>
  <si>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</si>
  <si>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</si>
  <si>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</si>
  <si>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</si>
  <si>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</si>
  <si>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</si>
  <si>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</si>
  <si>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</si>
  <si>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</si>
  <si>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</si>
  <si>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</si>
  <si>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</si>
  <si>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</si>
  <si>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</si>
  <si>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</si>
  <si>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</si>
  <si>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</si>
  <si>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</si>
  <si>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</si>
  <si>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</si>
  <si>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</si>
  <si>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</si>
  <si>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</si>
  <si>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</si>
  <si>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</si>
  <si>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</si>
  <si>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</si>
  <si>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</si>
  <si>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</si>
  <si>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</si>
  <si>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</si>
  <si>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</si>
  <si>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</si>
  <si>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</si>
  <si>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</si>
  <si>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</si>
  <si>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</si>
  <si>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</si>
  <si>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</si>
  <si>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</si>
  <si>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</si>
  <si>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</si>
  <si>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</si>
  <si>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</si>
  <si>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</si>
  <si>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</si>
  <si>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</si>
  <si>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</si>
  <si>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</si>
  <si>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</si>
  <si>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</si>
  <si>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</si>
  <si>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</si>
  <si>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</si>
  <si>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</si>
  <si>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</si>
  <si>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</si>
  <si>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</si>
  <si>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</si>
  <si>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</si>
  <si>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</si>
  <si>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</si>
  <si>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</si>
  <si>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</si>
  <si>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</si>
  <si>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</si>
  <si>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</si>
  <si>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</si>
  <si>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</si>
  <si>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</si>
  <si>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</si>
  <si>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</si>
  <si>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</si>
  <si>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</si>
  <si>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</si>
  <si>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</si>
  <si>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</si>
  <si>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</si>
  <si>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</si>
  <si>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</si>
  <si>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</si>
  <si>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</si>
  <si>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</si>
  <si>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</si>
  <si>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</si>
  <si>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</si>
  <si>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</si>
  <si>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</si>
  <si>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</si>
  <si>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</si>
  <si>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</si>
  <si>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</si>
  <si>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</si>
  <si>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</si>
  <si>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</si>
  <si>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</si>
  <si>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</si>
  <si>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</si>
  <si>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</si>
  <si>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</si>
  <si>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</si>
  <si>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</si>
  <si>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</si>
  <si>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</si>
  <si>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</si>
  <si>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</si>
  <si>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</si>
  <si>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</si>
  <si>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</si>
  <si>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</si>
  <si>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</si>
  <si>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</si>
  <si>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</si>
  <si>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</si>
  <si>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</si>
  <si>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</si>
  <si>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</si>
  <si>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</si>
  <si>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</si>
  <si>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</si>
  <si>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</si>
  <si>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</si>
  <si>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</si>
  <si>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</si>
  <si>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</si>
  <si>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</si>
  <si>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</si>
  <si>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</si>
  <si>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</si>
  <si>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</si>
  <si>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</si>
  <si>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</si>
  <si>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</si>
  <si>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</si>
  <si>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</si>
  <si>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</si>
  <si>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</si>
  <si>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</si>
  <si>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</si>
  <si>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</si>
  <si>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</si>
  <si>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</si>
  <si>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</si>
  <si>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</si>
  <si>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</si>
  <si>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</si>
  <si>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</si>
  <si>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</si>
  <si>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</si>
  <si>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</si>
  <si>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</si>
  <si>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</si>
  <si>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</si>
  <si>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</si>
  <si>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</si>
  <si>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</si>
  <si>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</si>
  <si>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</si>
  <si>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</si>
  <si>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</si>
  <si>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</si>
  <si>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</si>
  <si>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</si>
  <si>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</si>
  <si>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</si>
  <si>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</si>
  <si>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</si>
  <si>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</si>
  <si>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</si>
  <si>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</si>
  <si>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</si>
  <si>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</si>
  <si>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</si>
  <si>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</si>
  <si>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</si>
  <si>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</si>
  <si>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</si>
  <si>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</si>
  <si>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</si>
  <si>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</si>
  <si>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</si>
  <si>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</si>
  <si>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</si>
  <si>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</si>
  <si>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</si>
  <si>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</si>
  <si>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</si>
  <si>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</si>
  <si>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</si>
  <si>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</si>
  <si>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</si>
  <si>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</si>
  <si>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</si>
  <si>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</si>
  <si>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</si>
  <si>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</si>
  <si>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</si>
  <si>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</si>
  <si>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</si>
  <si>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</si>
  <si>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</si>
  <si>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</si>
  <si>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</si>
  <si>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</si>
  <si>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</si>
  <si>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</si>
  <si>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</si>
  <si>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</si>
  <si>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</si>
  <si>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</si>
  <si>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</si>
  <si>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</si>
  <si>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</si>
  <si>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</si>
  <si>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</si>
  <si>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</si>
  <si>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</si>
  <si>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</si>
  <si>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</si>
  <si>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</si>
  <si>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</si>
  <si>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</si>
  <si>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</si>
  <si>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</si>
  <si>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</si>
  <si>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</si>
  <si>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</si>
  <si>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</si>
  <si>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</si>
  <si>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</si>
  <si>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</si>
  <si>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</si>
  <si>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</si>
  <si>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</si>
  <si>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</si>
  <si>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</si>
  <si>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</si>
  <si>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</si>
  <si>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</si>
  <si>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</si>
  <si>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</si>
  <si>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</si>
  <si>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</si>
  <si>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</si>
  <si>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</si>
  <si>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</si>
  <si>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</si>
  <si>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</si>
  <si>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</si>
  <si>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</si>
  <si>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</si>
  <si>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</si>
  <si>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</si>
  <si>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</si>
  <si>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</si>
  <si>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</si>
  <si>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</si>
  <si>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</si>
  <si>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</si>
  <si>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</si>
  <si>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</si>
  <si>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</si>
  <si>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</si>
  <si>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</si>
  <si>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</si>
  <si>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</si>
  <si>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</si>
  <si>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</si>
  <si>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</si>
  <si>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</si>
  <si>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</si>
  <si>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</si>
  <si>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</si>
  <si>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</si>
  <si>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</si>
  <si>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</si>
  <si>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</si>
  <si>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</si>
  <si>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</si>
  <si>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</si>
  <si>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</si>
  <si>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</si>
  <si>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</si>
  <si>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</si>
  <si>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</si>
  <si>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</si>
  <si>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</si>
  <si>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</si>
  <si>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</si>
  <si>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</si>
  <si>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</si>
  <si>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</si>
  <si>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</si>
  <si>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</si>
  <si>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</si>
  <si>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</si>
  <si>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</si>
  <si>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</si>
  <si>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</si>
  <si>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</si>
  <si>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</si>
  <si>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</si>
  <si>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</si>
  <si>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</si>
  <si>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</si>
  <si>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</si>
  <si>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</si>
  <si>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</si>
  <si>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</si>
  <si>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</si>
  <si>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</si>
  <si>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</si>
  <si>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</si>
  <si>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</si>
  <si>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</si>
  <si>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</si>
  <si>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</si>
  <si>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</si>
  <si>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</si>
  <si>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</si>
  <si>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</si>
  <si>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</si>
  <si>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</si>
  <si>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</si>
  <si>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</si>
  <si>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</si>
  <si>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</si>
  <si>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</si>
  <si>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</si>
  <si>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</si>
  <si>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</si>
  <si>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</si>
  <si>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</si>
  <si>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</si>
  <si>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</si>
  <si>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</si>
  <si>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</si>
  <si>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</si>
  <si>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</si>
  <si>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</si>
  <si>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</si>
  <si>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</si>
  <si>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</si>
  <si>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</si>
  <si>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</si>
  <si>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</si>
  <si>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</si>
  <si>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</si>
  <si>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</si>
  <si>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</si>
  <si>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</si>
  <si>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</si>
  <si>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</si>
  <si>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</si>
  <si>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</si>
  <si>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</si>
  <si>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</si>
  <si>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</si>
  <si>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</si>
  <si>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</si>
  <si>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</si>
  <si>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</si>
  <si>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</si>
  <si>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</si>
  <si>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</si>
  <si>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</si>
  <si>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</si>
  <si>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</si>
  <si>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</si>
  <si>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</si>
  <si>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</si>
  <si>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</si>
  <si>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</si>
  <si>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</si>
  <si>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</si>
  <si>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</si>
  <si>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</si>
  <si>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</si>
  <si>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</si>
  <si>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</si>
  <si>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</si>
  <si>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</si>
  <si>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</si>
  <si>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</si>
  <si>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</si>
  <si>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</si>
  <si>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</si>
  <si>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</si>
  <si>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</si>
  <si>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</si>
  <si>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</si>
  <si>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</si>
  <si>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</si>
  <si>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</si>
  <si>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</si>
  <si>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</si>
  <si>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</si>
  <si>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</si>
  <si>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</si>
  <si>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</si>
  <si>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</si>
  <si>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</si>
  <si>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</si>
  <si>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</si>
  <si>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</si>
  <si>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</si>
  <si>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</si>
  <si>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</si>
  <si>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</si>
  <si>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</si>
  <si>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</si>
  <si>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</si>
  <si>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</si>
  <si>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</si>
  <si>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</si>
  <si>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</si>
  <si>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</si>
  <si>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</si>
  <si>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</si>
  <si>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</si>
  <si>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</si>
  <si>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</si>
  <si>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</si>
  <si>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</si>
  <si>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</si>
  <si>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</si>
  <si>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</si>
  <si>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</si>
  <si>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</si>
  <si>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</si>
  <si>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</si>
  <si>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</si>
  <si>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</si>
  <si>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</si>
  <si>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</si>
  <si>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</si>
  <si>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</si>
  <si>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</si>
  <si>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</si>
  <si>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</si>
  <si>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</si>
  <si>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</si>
  <si>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</si>
  <si>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</si>
  <si>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</si>
  <si>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</si>
  <si>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</si>
  <si>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</si>
  <si>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</si>
  <si>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</si>
  <si>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</si>
  <si>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</si>
  <si>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</si>
  <si>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</si>
  <si>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</si>
  <si>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</si>
  <si>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</si>
  <si>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</si>
  <si>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</si>
  <si>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</si>
  <si>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</si>
  <si>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</si>
  <si>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</si>
  <si>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</si>
  <si>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</si>
  <si>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</si>
  <si>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</si>
  <si>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</si>
  <si>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</si>
  <si>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</si>
  <si>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</si>
  <si>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</si>
  <si>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</si>
  <si>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</si>
  <si>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</si>
  <si>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</si>
  <si>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</si>
  <si>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</si>
  <si>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</si>
  <si>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</si>
  <si>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</si>
  <si>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</si>
  <si>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</si>
  <si>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</si>
  <si>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</si>
  <si>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</si>
  <si>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</si>
  <si>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</si>
  <si>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</si>
  <si>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</si>
  <si>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</si>
  <si>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</si>
  <si>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</si>
  <si>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</si>
  <si>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</si>
  <si>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</si>
  <si>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</si>
  <si>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</si>
  <si>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</si>
  <si>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</si>
  <si>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</si>
  <si>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</si>
  <si>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</si>
  <si>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</si>
  <si>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</si>
  <si>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</si>
  <si>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</si>
  <si>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</si>
  <si>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</si>
  <si>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</si>
  <si>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</si>
  <si>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</si>
  <si>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</si>
  <si>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</si>
  <si>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</si>
  <si>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</si>
  <si>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</si>
  <si>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</si>
  <si>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</si>
  <si>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</si>
  <si>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</si>
  <si>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</si>
  <si>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</si>
  <si>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</si>
  <si>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</si>
  <si>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</si>
  <si>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</si>
  <si>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</si>
  <si>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</si>
  <si>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</si>
  <si>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</si>
  <si>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</si>
  <si>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</si>
  <si>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</si>
  <si>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</si>
  <si>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</si>
  <si>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</si>
  <si>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</si>
  <si>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</si>
  <si>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</si>
  <si>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</si>
  <si>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</si>
  <si>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</si>
  <si>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</si>
  <si>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</si>
  <si>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</si>
  <si>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</si>
  <si>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</si>
  <si>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</si>
  <si>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</si>
  <si>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</si>
  <si>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</si>
  <si>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</si>
  <si>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</si>
  <si>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</si>
  <si>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</si>
  <si>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</si>
  <si>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</si>
  <si>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</si>
  <si>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</si>
  <si>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</si>
  <si>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</si>
  <si>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</si>
  <si>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</si>
  <si>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</si>
  <si>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</si>
  <si>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</si>
  <si>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</si>
  <si>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</si>
  <si>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</si>
  <si>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</si>
  <si>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</si>
  <si>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</si>
  <si>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</si>
  <si>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</si>
  <si>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</si>
  <si>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</si>
  <si>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</si>
  <si>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</si>
  <si>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</si>
  <si>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</si>
  <si>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</si>
  <si>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</si>
  <si>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</si>
  <si>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</si>
  <si>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</si>
  <si>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</si>
  <si>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</si>
  <si>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</si>
  <si>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</si>
  <si>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</si>
  <si>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</si>
  <si>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</si>
  <si>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</si>
  <si>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</si>
  <si>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</si>
  <si>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</si>
  <si>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</si>
  <si>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</si>
  <si>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</si>
  <si>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</si>
  <si>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</si>
  <si>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</si>
  <si>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</si>
  <si>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</si>
  <si>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</si>
  <si>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</si>
  <si>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</si>
  <si>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</si>
  <si>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</si>
  <si>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</si>
  <si>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</si>
  <si>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</si>
  <si>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</si>
  <si>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</si>
  <si>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</si>
  <si>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</si>
  <si>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</si>
  <si>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</si>
  <si>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</si>
  <si>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</si>
  <si>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</si>
  <si>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</si>
  <si>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</si>
  <si>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</si>
  <si>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</si>
  <si>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</si>
  <si>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</si>
  <si>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</si>
  <si>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</si>
  <si>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</si>
  <si>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</si>
  <si>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</si>
  <si>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</si>
  <si>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</si>
  <si>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</si>
  <si>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</si>
  <si>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</si>
  <si>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</si>
  <si>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</si>
  <si>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</si>
  <si>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</si>
  <si>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</si>
  <si>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</si>
  <si>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</si>
  <si>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</si>
  <si>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</si>
  <si>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</si>
  <si>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</si>
  <si>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</si>
  <si>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</si>
  <si>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</si>
  <si>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</si>
  <si>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</si>
  <si>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</si>
  <si>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</si>
  <si>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</si>
  <si>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</si>
  <si>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</si>
  <si>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</si>
  <si>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</si>
  <si>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</si>
  <si>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</si>
  <si>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</si>
  <si>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</si>
  <si>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</si>
  <si>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</si>
  <si>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</si>
  <si>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</si>
  <si>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</si>
  <si>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</si>
  <si>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</si>
  <si>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</si>
  <si>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</si>
  <si>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</si>
  <si>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</si>
  <si>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</si>
  <si>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</si>
  <si>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</si>
  <si>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</si>
  <si>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</si>
  <si>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</si>
  <si>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</si>
  <si>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</si>
  <si>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</si>
  <si>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</si>
  <si>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</si>
  <si>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</si>
  <si>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</si>
  <si>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</si>
  <si>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</si>
  <si>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</si>
  <si>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</si>
  <si>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</si>
  <si>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</si>
  <si>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</si>
  <si>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</si>
  <si>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</si>
  <si>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</si>
  <si>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</si>
  <si>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</si>
  <si>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</si>
  <si>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</si>
  <si>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</si>
  <si>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</si>
  <si>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</si>
  <si>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</si>
  <si>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</si>
  <si>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</si>
  <si>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</si>
  <si>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</si>
  <si>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</si>
  <si>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</si>
  <si>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</si>
  <si>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</si>
  <si>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</si>
  <si>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</si>
  <si>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</si>
  <si>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</si>
  <si>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</si>
  <si>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</si>
  <si>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</si>
  <si>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</si>
  <si>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</si>
  <si>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</si>
  <si>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</si>
  <si>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</si>
  <si>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</si>
  <si>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</si>
  <si>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</si>
  <si>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</si>
  <si>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</si>
  <si>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</si>
  <si>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</si>
  <si>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</si>
  <si>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</si>
  <si>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</si>
  <si>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</si>
  <si>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</si>
  <si>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</si>
  <si>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</si>
  <si>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</si>
  <si>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</si>
  <si>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</si>
  <si>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</si>
  <si>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</si>
  <si>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</si>
  <si>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</si>
  <si>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</si>
  <si>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</si>
  <si>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</si>
  <si>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</si>
  <si>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</si>
  <si>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</si>
  <si>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</si>
  <si>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</si>
  <si>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</si>
  <si>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</si>
  <si>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</si>
  <si>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</si>
  <si>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</si>
  <si>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</si>
  <si>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</si>
  <si>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</si>
  <si>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</si>
  <si>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</si>
  <si>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</si>
  <si>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</si>
  <si>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</si>
  <si>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</si>
  <si>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</si>
  <si>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</si>
  <si>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</si>
  <si>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</si>
  <si>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</si>
  <si>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</si>
  <si>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</si>
  <si>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</si>
  <si>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</si>
  <si>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</si>
  <si>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</si>
  <si>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</si>
  <si>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</si>
  <si>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</si>
  <si>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</si>
  <si>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</si>
  <si>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</si>
  <si>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</si>
  <si>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</si>
  <si>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</si>
  <si>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</si>
  <si>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</si>
  <si>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</si>
  <si>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</si>
  <si>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</si>
  <si>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</si>
  <si>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</si>
  <si>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</si>
  <si>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</si>
  <si>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</si>
  <si>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</si>
  <si>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</si>
  <si>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</si>
  <si>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</si>
  <si>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</si>
  <si>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</si>
  <si>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</si>
  <si>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</si>
  <si>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</si>
  <si>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</si>
  <si>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</si>
  <si>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</si>
  <si>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</si>
  <si>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</si>
  <si>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</si>
  <si>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</si>
  <si>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</si>
  <si>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</si>
  <si>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</si>
  <si>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</si>
  <si>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</si>
  <si>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</si>
  <si>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</si>
  <si>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</si>
  <si>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</si>
  <si>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</si>
  <si>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</si>
  <si>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</si>
  <si>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</si>
  <si>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</si>
  <si>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</si>
  <si>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</si>
  <si>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</si>
  <si>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</si>
  <si>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</si>
  <si>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</si>
  <si>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</si>
  <si>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</si>
  <si>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</si>
  <si>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</si>
  <si>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</si>
  <si>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</si>
  <si>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</si>
  <si>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</si>
  <si>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</si>
  <si>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</si>
  <si>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</si>
  <si>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</si>
  <si>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</si>
  <si>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</si>
  <si>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</si>
  <si>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</si>
  <si>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</si>
  <si>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</si>
  <si>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</si>
  <si>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</si>
  <si>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</si>
  <si>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</si>
  <si>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</si>
  <si>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</si>
  <si>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</si>
  <si>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</si>
  <si>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</si>
  <si>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</si>
  <si>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</si>
  <si>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</si>
  <si>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</si>
  <si>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</si>
  <si>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</si>
  <si>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</si>
  <si>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</si>
  <si>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</si>
  <si>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</si>
  <si>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</si>
  <si>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</si>
  <si>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</si>
  <si>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</si>
  <si>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</si>
  <si>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</si>
  <si>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</si>
  <si>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</si>
  <si>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</si>
  <si>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</si>
  <si>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</si>
  <si>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</si>
  <si>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</si>
  <si>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</si>
  <si>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</si>
  <si>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</si>
  <si>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</si>
  <si>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</si>
  <si>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</si>
  <si>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</si>
  <si>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</si>
  <si>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</si>
  <si>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</si>
  <si>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</si>
  <si>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</si>
  <si>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</si>
  <si>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</si>
  <si>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</si>
  <si>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</si>
  <si>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</si>
  <si>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</si>
  <si>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</si>
  <si>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</si>
  <si>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</si>
  <si>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</si>
  <si>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</si>
  <si>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</si>
  <si>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</si>
  <si>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</si>
  <si>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</si>
  <si>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</si>
  <si>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</si>
  <si>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</si>
  <si>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</si>
  <si>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</si>
  <si>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</si>
  <si>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</si>
  <si>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</si>
  <si>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</si>
  <si>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</si>
  <si>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</si>
  <si>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</si>
  <si>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</si>
  <si>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</si>
  <si>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</si>
  <si>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</si>
  <si>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</si>
  <si>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</si>
  <si>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</si>
  <si>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</si>
  <si>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</si>
  <si>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</si>
  <si>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</si>
  <si>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</si>
  <si>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</si>
  <si>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</si>
  <si>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</si>
  <si>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</si>
  <si>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</si>
  <si>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</si>
  <si>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</si>
  <si>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</si>
  <si>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</si>
  <si>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</si>
  <si>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</si>
  <si>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</si>
  <si>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</si>
  <si>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</si>
  <si>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</si>
  <si>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</si>
  <si>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</si>
  <si>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</si>
  <si>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</si>
  <si>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</si>
  <si>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</si>
  <si>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</si>
  <si>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</si>
  <si>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</si>
  <si>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</si>
  <si>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</si>
  <si>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</si>
  <si>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</si>
  <si>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</si>
  <si>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</si>
  <si>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</si>
  <si>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</si>
  <si>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</si>
  <si>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</si>
  <si>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</si>
  <si>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</si>
  <si>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</si>
  <si>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</si>
  <si>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</si>
  <si>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</si>
  <si>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</si>
  <si>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</si>
  <si>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</si>
  <si>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</si>
  <si>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</si>
  <si>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</si>
  <si>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</si>
  <si>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</si>
  <si>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</si>
  <si>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</si>
  <si>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</si>
  <si>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</si>
  <si>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</si>
  <si>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</si>
  <si>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</si>
  <si>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</si>
  <si>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</si>
  <si>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</si>
  <si>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</si>
  <si>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</si>
  <si>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</si>
  <si>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</si>
  <si>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</si>
  <si>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</si>
  <si>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</si>
  <si>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</si>
  <si>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</si>
  <si>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</si>
  <si>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</si>
  <si>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</si>
  <si>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</si>
  <si>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</si>
  <si>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</si>
  <si>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</si>
  <si>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</si>
  <si>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</si>
  <si>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</si>
  <si>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</si>
  <si>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</si>
  <si>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</si>
  <si>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</si>
  <si>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</si>
  <si>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</si>
  <si>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</si>
  <si>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</si>
  <si>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</si>
  <si>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</si>
  <si>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</si>
  <si>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</si>
  <si>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</si>
  <si>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</si>
  <si>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</si>
  <si>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</si>
  <si>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</si>
  <si>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</si>
  <si>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</si>
  <si>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</si>
  <si>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</si>
  <si>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</si>
  <si>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</si>
  <si>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</si>
  <si>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</si>
  <si>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</si>
  <si>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</si>
  <si>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</si>
  <si>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</si>
  <si>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</si>
  <si>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</si>
  <si>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</si>
  <si>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</si>
  <si>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</si>
  <si>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</si>
  <si>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</si>
  <si>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</si>
  <si>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</si>
  <si>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</si>
  <si>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</si>
  <si>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</si>
  <si>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</si>
  <si>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</si>
  <si>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</si>
  <si>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</si>
  <si>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</si>
  <si>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</si>
  <si>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</si>
  <si>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</si>
  <si>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</si>
  <si>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</si>
  <si>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</si>
  <si>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</si>
  <si>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</si>
  <si>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</si>
  <si>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</si>
  <si>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</si>
  <si>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</si>
  <si>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</si>
  <si>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</si>
  <si>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</si>
  <si>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</si>
  <si>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</si>
  <si>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</si>
  <si>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</si>
  <si>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</si>
  <si>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</si>
  <si>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</si>
  <si>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</si>
  <si>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</si>
  <si>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</si>
  <si>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</si>
  <si>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</si>
  <si>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</si>
  <si>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</si>
  <si>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</si>
  <si>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</si>
  <si>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</si>
  <si>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</si>
  <si>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</si>
  <si>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</si>
  <si>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</si>
  <si>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</si>
  <si>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</si>
  <si>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</si>
  <si>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</si>
  <si>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</si>
  <si>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</si>
  <si>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</si>
  <si>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</si>
  <si>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</si>
  <si>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</si>
  <si>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</si>
  <si>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</si>
  <si>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</si>
  <si>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</si>
  <si>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</si>
  <si>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</si>
  <si>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</si>
  <si>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</si>
  <si>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</si>
  <si>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</si>
  <si>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</si>
  <si>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</si>
  <si>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</si>
  <si>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</si>
  <si>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</si>
  <si>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</si>
  <si>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</si>
  <si>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</si>
  <si>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</si>
  <si>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</si>
  <si>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</si>
  <si>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</si>
  <si>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</si>
  <si>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</si>
  <si>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</si>
  <si>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</si>
  <si>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</si>
  <si>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</si>
  <si>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</si>
  <si>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</si>
  <si>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</si>
  <si>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</si>
  <si>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</si>
  <si>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</si>
  <si>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</si>
  <si>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</si>
  <si>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</si>
  <si>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</si>
  <si>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</si>
  <si>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</si>
  <si>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</si>
  <si>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</si>
  <si>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</si>
  <si>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</si>
  <si>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</si>
  <si>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</si>
  <si>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</si>
  <si>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</si>
  <si>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</si>
  <si>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</si>
  <si>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</si>
  <si>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</si>
  <si>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</si>
  <si>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</si>
  <si>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</si>
  <si>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</si>
  <si>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</si>
  <si>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</si>
  <si>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</si>
  <si>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</si>
  <si>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</si>
  <si>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</si>
  <si>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</si>
  <si>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</si>
  <si>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</si>
  <si>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</si>
  <si>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</si>
  <si>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</si>
  <si>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</si>
  <si>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</si>
  <si>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</si>
  <si>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</si>
  <si>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</si>
  <si>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</si>
  <si>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</si>
  <si>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</si>
  <si>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</si>
  <si>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</si>
  <si>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</si>
  <si>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</si>
  <si>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</si>
  <si>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</si>
  <si>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</si>
  <si>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</si>
  <si>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</si>
  <si>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</si>
  <si>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</si>
  <si>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</si>
  <si>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</si>
  <si>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</si>
  <si>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</si>
  <si>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</si>
  <si>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</si>
  <si>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</si>
  <si>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</si>
  <si>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</si>
  <si>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</si>
  <si>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</si>
  <si>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</si>
  <si>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</si>
  <si>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</si>
  <si>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</si>
  <si>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</si>
  <si>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</si>
  <si>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</si>
  <si>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</si>
  <si>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</si>
  <si>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</si>
  <si>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</si>
  <si>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</si>
  <si>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</si>
  <si>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</si>
  <si>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</si>
  <si>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</si>
  <si>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</si>
  <si>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</si>
  <si>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</si>
  <si>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</si>
  <si>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</si>
  <si>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</si>
  <si>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</si>
  <si>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</si>
  <si>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</si>
  <si>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</si>
  <si>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</si>
  <si>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</si>
  <si>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</si>
  <si>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</si>
  <si>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</si>
  <si>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</si>
  <si>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</si>
  <si>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</si>
  <si>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</si>
  <si>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</si>
  <si>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</si>
  <si>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</si>
  <si>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</si>
  <si>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</si>
  <si>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</si>
  <si>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</si>
  <si>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</si>
  <si>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</si>
  <si>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</si>
  <si>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</si>
  <si>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</si>
  <si>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</si>
  <si>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</si>
  <si>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</si>
  <si>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</si>
  <si>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</si>
  <si>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</si>
  <si>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</si>
  <si>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</si>
  <si>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</si>
  <si>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</si>
  <si>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</si>
  <si>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</si>
  <si>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</si>
  <si>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</si>
  <si>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</si>
  <si>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</si>
  <si>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</si>
  <si>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</si>
  <si>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</si>
  <si>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</si>
  <si>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</si>
  <si>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</si>
  <si>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</si>
  <si>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</si>
  <si>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</si>
  <si>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</si>
  <si>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</si>
  <si>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</si>
  <si>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</si>
  <si>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</si>
  <si>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</si>
  <si>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</si>
  <si>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</si>
  <si>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</si>
  <si>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</si>
  <si>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</si>
  <si>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</si>
  <si>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</si>
  <si>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</si>
  <si>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</si>
  <si>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</si>
  <si>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</si>
  <si>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</si>
  <si>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</si>
  <si>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</si>
  <si>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</si>
  <si>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</si>
  <si>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</si>
  <si>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</si>
  <si>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</si>
  <si>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</si>
  <si>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</si>
  <si>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</si>
  <si>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</si>
  <si>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</si>
  <si>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</si>
  <si>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</si>
  <si>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</si>
  <si>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</si>
  <si>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</si>
  <si>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</si>
  <si>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</si>
  <si>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</si>
  <si>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</si>
  <si>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</si>
  <si>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</si>
  <si>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</si>
  <si>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</si>
  <si>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</si>
  <si>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</si>
  <si>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</si>
  <si>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</si>
  <si>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</si>
  <si>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</si>
  <si>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</si>
  <si>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</si>
  <si>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</si>
  <si>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</si>
  <si>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</si>
  <si>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</si>
  <si>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</si>
  <si>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</si>
  <si>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</si>
  <si>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</si>
  <si>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</si>
  <si>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</si>
  <si>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</si>
  <si>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</si>
  <si>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</si>
  <si>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</si>
  <si>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</si>
  <si>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</si>
  <si>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</si>
  <si>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</si>
  <si>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</si>
  <si>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</si>
  <si>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</si>
  <si>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</si>
  <si>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</si>
  <si>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</si>
  <si>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</si>
  <si>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</si>
  <si>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</si>
  <si>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</si>
  <si>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</si>
  <si>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</si>
  <si>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</si>
  <si>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</si>
  <si>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</si>
  <si>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</si>
  <si>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</si>
  <si>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</si>
  <si>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</si>
  <si>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</si>
  <si>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</si>
  <si>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</si>
  <si>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</si>
  <si>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</si>
  <si>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</si>
  <si>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</si>
  <si>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</si>
  <si>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</si>
  <si>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</si>
  <si>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</si>
  <si>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</si>
  <si>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</si>
  <si>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</si>
  <si>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</si>
  <si>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</si>
  <si>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</si>
  <si>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</si>
  <si>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</si>
  <si>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</si>
  <si>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</si>
  <si>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</si>
  <si>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</si>
  <si>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</si>
  <si>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</si>
  <si>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</si>
  <si>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</si>
  <si>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</si>
  <si>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</si>
  <si>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</si>
  <si>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</si>
  <si>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</si>
  <si>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</si>
  <si>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</si>
  <si>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</si>
  <si>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</si>
  <si>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</si>
  <si>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</si>
  <si>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</si>
  <si>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</si>
  <si>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</si>
  <si>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</si>
  <si>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</si>
  <si>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</si>
  <si>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</si>
  <si>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</si>
  <si>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</si>
  <si>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</si>
  <si>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</si>
  <si>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</si>
  <si>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</si>
  <si>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</si>
  <si>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</si>
  <si>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</si>
  <si>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</si>
  <si>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</si>
  <si>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</si>
  <si>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</si>
  <si>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</si>
  <si>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</si>
  <si>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</si>
  <si>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</si>
  <si>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</si>
  <si>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</si>
  <si>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</si>
  <si>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</si>
  <si>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</si>
  <si>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</si>
  <si>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</si>
  <si>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</si>
  <si>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</si>
  <si>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</si>
  <si>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</si>
  <si>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</si>
  <si>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</si>
  <si>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</si>
  <si>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</si>
  <si>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</si>
  <si>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</si>
  <si>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</si>
  <si>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</si>
  <si>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</si>
  <si>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</si>
  <si>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</si>
  <si>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</si>
  <si>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</si>
  <si>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</si>
  <si>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</si>
  <si>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</si>
  <si>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</si>
  <si>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</si>
  <si>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</si>
  <si>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</si>
  <si>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</si>
  <si>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</si>
  <si>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</si>
  <si>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</si>
  <si>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</si>
  <si>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</si>
  <si>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</si>
  <si>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</si>
  <si>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</si>
  <si>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</si>
  <si>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</si>
  <si>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</si>
  <si>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</si>
  <si>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</si>
  <si>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</si>
  <si>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</si>
  <si>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</si>
  <si>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</si>
  <si>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</si>
  <si>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</si>
  <si>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</si>
  <si>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</si>
  <si>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</si>
  <si>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</si>
  <si>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</si>
  <si>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</si>
  <si>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</si>
  <si>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</si>
  <si>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</si>
  <si>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</si>
  <si>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</si>
  <si>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</si>
  <si>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</si>
  <si>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</si>
  <si>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</si>
  <si>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</si>
  <si>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</si>
  <si>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</si>
  <si>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</si>
  <si>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</si>
  <si>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</si>
  <si>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</si>
  <si>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</si>
  <si>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</si>
  <si>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</si>
  <si>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</si>
  <si>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</si>
  <si>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</si>
  <si>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</si>
  <si>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</si>
  <si>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</si>
  <si>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</si>
  <si>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</si>
  <si>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</si>
  <si>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</si>
  <si>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</si>
  <si>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</si>
  <si>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</si>
  <si>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</si>
  <si>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</si>
  <si>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</si>
  <si>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</si>
  <si>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</si>
  <si>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</si>
  <si>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</si>
  <si>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</si>
  <si>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</si>
  <si>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</si>
  <si>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</si>
  <si>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</si>
  <si>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</si>
  <si>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</si>
  <si>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</si>
  <si>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</si>
  <si>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</si>
  <si>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</si>
  <si>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</si>
  <si>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</si>
  <si>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</si>
  <si>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</si>
  <si>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</si>
  <si>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</si>
  <si>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</si>
  <si>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</si>
  <si>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</si>
  <si>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</si>
  <si>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</si>
  <si>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</si>
  <si>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</si>
  <si>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</si>
  <si>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</si>
  <si>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</si>
  <si>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</si>
  <si>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</si>
  <si>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</si>
  <si>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</si>
  <si>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</si>
  <si>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</si>
  <si>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</si>
  <si>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</si>
  <si>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</si>
  <si>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</si>
  <si>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</si>
  <si>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</si>
  <si>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</si>
  <si>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</si>
  <si>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</si>
  <si>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</si>
  <si>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</si>
  <si>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</si>
  <si>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</si>
  <si>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</si>
  <si>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</si>
  <si>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</si>
  <si>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</si>
  <si>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</si>
  <si>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</si>
  <si>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</si>
  <si>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</si>
  <si>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</si>
  <si>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</si>
  <si>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</si>
  <si>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</si>
  <si>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</si>
  <si>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</si>
  <si>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</si>
  <si>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</si>
  <si>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</si>
  <si>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</si>
  <si>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</si>
  <si>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</si>
  <si>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</si>
  <si>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</si>
  <si>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</si>
  <si>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</si>
  <si>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</si>
  <si>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</si>
  <si>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</si>
  <si>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</si>
  <si>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</si>
  <si>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</si>
  <si>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</si>
  <si>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</si>
  <si>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</si>
  <si>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</si>
  <si>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</si>
  <si>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</si>
  <si>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</si>
  <si>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</si>
  <si>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</si>
  <si>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</si>
  <si>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</si>
  <si>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</si>
  <si>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</si>
  <si>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</si>
  <si>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</si>
  <si>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</si>
  <si>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</si>
  <si>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</si>
  <si>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</si>
  <si>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</si>
  <si>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</si>
  <si>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</si>
  <si>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</si>
  <si>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</si>
  <si>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</si>
  <si>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</si>
  <si>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</si>
  <si>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</si>
  <si>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</si>
  <si>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</si>
  <si>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</si>
  <si>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</si>
  <si>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</si>
  <si>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</si>
  <si>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</si>
  <si>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</si>
  <si>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</si>
  <si>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</si>
  <si>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</si>
  <si>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</si>
  <si>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</si>
  <si>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</si>
  <si>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</si>
  <si>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</si>
  <si>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</si>
  <si>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</si>
  <si>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</si>
  <si>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</si>
  <si>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</si>
  <si>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</si>
  <si>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</si>
  <si>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</si>
  <si>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</si>
  <si>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</si>
  <si>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</si>
  <si>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</si>
  <si>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</si>
  <si>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</si>
  <si>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</si>
  <si>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</si>
  <si>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</si>
  <si>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</si>
  <si>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</si>
  <si>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</si>
  <si>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</si>
  <si>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</si>
  <si>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</si>
  <si>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</si>
  <si>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</si>
  <si>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</si>
  <si>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</si>
  <si>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</si>
  <si>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</si>
  <si>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</si>
  <si>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</si>
  <si>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</si>
  <si>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</si>
  <si>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</si>
  <si>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</si>
  <si>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</si>
  <si>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</si>
  <si>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</si>
  <si>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</si>
  <si>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</si>
  <si>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</si>
  <si>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</si>
  <si>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</si>
  <si>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</si>
  <si>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</si>
  <si>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</si>
  <si>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</si>
  <si>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</si>
  <si>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</si>
  <si>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</si>
  <si>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</si>
  <si>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</si>
  <si>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</si>
  <si>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</si>
  <si>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</si>
  <si>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</si>
  <si>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</si>
  <si>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</si>
  <si>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</si>
  <si>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</si>
  <si>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</si>
  <si>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</si>
  <si>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</si>
  <si>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</si>
  <si>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</si>
  <si>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</si>
  <si>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</si>
  <si>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</si>
  <si>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</si>
  <si>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</si>
  <si>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</si>
  <si>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</si>
  <si>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</si>
  <si>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</si>
  <si>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</si>
  <si>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</si>
  <si>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</si>
  <si>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</si>
  <si>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</si>
  <si>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</si>
  <si>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</si>
  <si>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</si>
  <si>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</si>
  <si>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</si>
  <si>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</si>
  <si>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</si>
  <si>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</si>
  <si>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</si>
  <si>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</si>
  <si>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</si>
  <si>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</si>
  <si>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</si>
  <si>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</si>
  <si>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</si>
  <si>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</si>
  <si>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</si>
  <si>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</si>
  <si>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</si>
  <si>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</si>
  <si>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</si>
  <si>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</si>
  <si>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</si>
  <si>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</si>
  <si>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</si>
  <si>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</si>
  <si>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</si>
  <si>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</si>
  <si>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</si>
  <si>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</si>
  <si>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</si>
  <si>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</si>
  <si>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</si>
  <si>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</si>
  <si>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</si>
  <si>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</si>
  <si>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</si>
  <si>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</si>
  <si>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</si>
  <si>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</si>
  <si>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</si>
  <si>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</si>
  <si>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</si>
  <si>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</si>
  <si>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</si>
  <si>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</si>
  <si>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</si>
  <si>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</si>
  <si>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</si>
  <si>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</si>
  <si>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</si>
  <si>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</si>
  <si>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</si>
  <si>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</si>
  <si>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</si>
  <si>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</si>
  <si>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</si>
  <si>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</si>
  <si>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</si>
  <si>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</si>
  <si>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</si>
  <si>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</si>
  <si>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</si>
  <si>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</si>
  <si>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</si>
  <si>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</si>
  <si>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</si>
  <si>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</si>
  <si>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</si>
  <si>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</si>
  <si>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</si>
  <si>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</si>
  <si>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</si>
  <si>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</si>
  <si>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</si>
  <si>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</si>
  <si>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</si>
  <si>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</si>
  <si>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</si>
  <si>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</si>
  <si>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</si>
  <si>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</si>
  <si>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</si>
  <si>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</si>
  <si>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</si>
  <si>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</si>
  <si>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</si>
  <si>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</si>
  <si>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</si>
  <si>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</si>
  <si>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</si>
  <si>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</si>
  <si>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</si>
  <si>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</si>
  <si>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</si>
  <si>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</si>
  <si>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</si>
  <si>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</si>
  <si>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</si>
  <si>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</si>
  <si>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</si>
  <si>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</si>
  <si>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</si>
  <si>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</si>
  <si>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</si>
  <si>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</si>
  <si>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</si>
  <si>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</si>
  <si>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</si>
  <si>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</si>
  <si>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</si>
  <si>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</si>
  <si>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</si>
  <si>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</si>
  <si>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</si>
  <si>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</si>
  <si>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</si>
  <si>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</si>
  <si>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</si>
  <si>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</si>
  <si>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</si>
  <si>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</si>
  <si>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</si>
  <si>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</si>
  <si>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</si>
  <si>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</si>
  <si>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</si>
  <si>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</si>
  <si>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</si>
  <si>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</si>
  <si>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</si>
  <si>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</si>
  <si>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</si>
  <si>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</si>
  <si>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</si>
  <si>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</si>
  <si>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</si>
  <si>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</si>
  <si>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</si>
  <si>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</si>
  <si>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</si>
  <si>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</si>
  <si>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</si>
  <si>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</si>
  <si>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</si>
  <si>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</si>
  <si>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</si>
  <si>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</si>
  <si>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</si>
  <si>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</si>
  <si>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</si>
  <si>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</si>
  <si>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</si>
  <si>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</si>
  <si>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</si>
  <si>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</si>
  <si>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</si>
  <si>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</si>
  <si>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</si>
  <si>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</si>
  <si>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</si>
  <si>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</si>
  <si>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</si>
  <si>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</si>
  <si>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</si>
  <si>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</si>
  <si>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</si>
  <si>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</si>
  <si>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</si>
  <si>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</si>
  <si>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</si>
  <si>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</si>
  <si>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</si>
  <si>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</si>
  <si>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</si>
  <si>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</si>
  <si>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</si>
  <si>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</si>
  <si>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</si>
  <si>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</si>
  <si>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</si>
  <si>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</si>
  <si>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</si>
  <si>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</si>
  <si>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</si>
  <si>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</si>
  <si>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</si>
  <si>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</si>
  <si>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</si>
  <si>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</si>
  <si>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</si>
  <si>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</si>
  <si>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</si>
  <si>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</si>
  <si>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</si>
  <si>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</si>
  <si>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</si>
  <si>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</si>
  <si>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</si>
  <si>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</si>
  <si>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</si>
  <si>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</si>
  <si>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</si>
  <si>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</si>
  <si>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</si>
  <si>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</si>
  <si>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</si>
  <si>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</si>
  <si>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</si>
  <si>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</si>
  <si>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</si>
  <si>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</si>
  <si>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</si>
  <si>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</si>
  <si>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</si>
  <si>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</si>
  <si>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</si>
  <si>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</si>
  <si>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</si>
  <si>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</si>
  <si>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</si>
  <si>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</si>
  <si>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</si>
  <si>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</si>
  <si>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</si>
  <si>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</si>
  <si>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</si>
  <si>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</si>
  <si>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</si>
  <si>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</si>
  <si>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</si>
  <si>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</si>
  <si>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</si>
  <si>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</si>
  <si>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</si>
  <si>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</si>
  <si>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</si>
  <si>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</si>
  <si>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</si>
  <si>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</si>
  <si>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</si>
  <si>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</si>
  <si>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</si>
  <si>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</si>
  <si>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</si>
  <si>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</si>
  <si>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</si>
  <si>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</si>
  <si>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</si>
  <si>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</si>
  <si>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</si>
  <si>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</si>
  <si>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</si>
  <si>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</si>
  <si>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</si>
  <si>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</si>
  <si>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</si>
  <si>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</si>
  <si>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</si>
  <si>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</si>
  <si>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</si>
  <si>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</si>
  <si>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</si>
  <si>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</si>
  <si>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</si>
  <si>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</si>
  <si>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</si>
  <si>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</si>
  <si>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</si>
  <si>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</si>
  <si>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</si>
  <si>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</si>
  <si>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</si>
  <si>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</si>
  <si>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</si>
  <si>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</si>
  <si>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</si>
  <si>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</si>
  <si>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</si>
  <si>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</si>
  <si>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</si>
  <si>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</si>
  <si>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</si>
  <si>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</si>
  <si>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</si>
  <si>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</si>
  <si>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</si>
  <si>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</si>
  <si>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</si>
  <si>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</si>
  <si>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</si>
  <si>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</si>
  <si>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</si>
  <si>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</si>
  <si>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</si>
  <si>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</si>
  <si>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</si>
  <si>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</si>
  <si>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</si>
  <si>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</si>
  <si>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</si>
  <si>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</si>
  <si>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</si>
  <si>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</si>
  <si>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</si>
  <si>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</si>
  <si>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</si>
  <si>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</si>
  <si>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</si>
  <si>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</si>
  <si>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</si>
  <si>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</si>
  <si>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</si>
  <si>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</si>
  <si>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</si>
  <si>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</si>
  <si>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</si>
  <si>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</si>
  <si>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</si>
  <si>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</si>
  <si>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</si>
  <si>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</si>
  <si>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</si>
  <si>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</si>
  <si>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</si>
  <si>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</si>
  <si>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</si>
  <si>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</si>
  <si>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</si>
  <si>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</si>
  <si>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</si>
  <si>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</si>
  <si>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</si>
  <si>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</si>
  <si>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</si>
  <si>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</si>
  <si>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</si>
  <si>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</si>
  <si>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</si>
  <si>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</si>
  <si>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</si>
  <si>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</si>
  <si>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</si>
  <si>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</si>
  <si>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</si>
  <si>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</si>
  <si>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</si>
  <si>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</si>
  <si>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</si>
  <si>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</si>
  <si>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</si>
  <si>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</si>
  <si>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</si>
  <si>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</si>
  <si>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</si>
  <si>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</si>
  <si>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</si>
  <si>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</si>
  <si>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</si>
  <si>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</si>
  <si>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</si>
  <si>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</si>
  <si>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</si>
  <si>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</si>
  <si>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</si>
  <si>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</si>
  <si>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</si>
  <si>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</si>
  <si>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</si>
  <si>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</si>
  <si>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</si>
  <si>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</si>
  <si>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</si>
  <si>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</si>
  <si>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</si>
  <si>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</si>
  <si>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</si>
  <si>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</si>
  <si>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</si>
  <si>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</si>
  <si>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</si>
  <si>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</si>
  <si>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</si>
  <si>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</si>
  <si>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</si>
  <si>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</si>
  <si>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</si>
  <si>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</si>
  <si>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</si>
  <si>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</si>
  <si>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</si>
  <si>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</si>
  <si>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</si>
  <si>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</si>
  <si>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</si>
  <si>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</si>
  <si>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</si>
  <si>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</si>
  <si>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</si>
  <si>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</si>
  <si>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</si>
  <si>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</si>
  <si>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</si>
  <si>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</si>
  <si>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</si>
  <si>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</si>
  <si>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</si>
  <si>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</si>
  <si>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</si>
  <si>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</si>
  <si>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</si>
  <si>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</si>
  <si>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</si>
  <si>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</si>
  <si>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</si>
  <si>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</si>
  <si>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</si>
  <si>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</si>
  <si>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</si>
  <si>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</si>
  <si>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</si>
  <si>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</si>
  <si>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</si>
  <si>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</si>
  <si>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</si>
  <si>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</si>
  <si>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</si>
  <si>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</si>
  <si>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</si>
  <si>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</si>
  <si>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</si>
  <si>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</si>
  <si>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</si>
  <si>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</si>
  <si>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</si>
  <si>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</si>
  <si>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</si>
  <si>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</si>
  <si>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</si>
  <si>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</si>
  <si>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</si>
  <si>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</si>
  <si>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</si>
  <si>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</si>
  <si>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</si>
  <si>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</si>
  <si>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</si>
  <si>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</si>
  <si>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</si>
  <si>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</si>
  <si>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</si>
  <si>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</si>
  <si>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</si>
  <si>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</si>
  <si>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</si>
  <si>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</si>
  <si>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</si>
  <si>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</si>
  <si>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</si>
  <si>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</si>
  <si>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</si>
  <si>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</si>
  <si>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</si>
  <si>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</si>
  <si>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</si>
  <si>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</si>
  <si>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</si>
  <si>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</si>
  <si>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</si>
  <si>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</si>
  <si>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</si>
  <si>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</si>
  <si>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</si>
  <si>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</si>
  <si>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</si>
  <si>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</si>
  <si>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</si>
  <si>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</si>
  <si>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</si>
  <si>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</si>
  <si>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</si>
  <si>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</si>
  <si>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</si>
  <si>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</si>
  <si>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</si>
  <si>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</si>
  <si>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</si>
  <si>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</si>
  <si>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</si>
  <si>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</si>
  <si>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</si>
  <si>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</si>
  <si>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</si>
  <si>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</si>
  <si>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</si>
  <si>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</si>
  <si>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</si>
  <si>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</si>
  <si>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</si>
  <si>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</si>
  <si>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</si>
  <si>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</si>
  <si>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</si>
  <si>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</si>
  <si>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</si>
  <si>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</si>
  <si>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</si>
  <si>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</si>
  <si>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</si>
  <si>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</si>
  <si>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</si>
  <si>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</si>
  <si>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</si>
  <si>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</si>
  <si>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</si>
  <si>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</si>
  <si>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</si>
  <si>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</si>
  <si>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</si>
  <si>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</si>
  <si>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</si>
  <si>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</si>
  <si>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</si>
  <si>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</si>
  <si>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</si>
  <si>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</si>
  <si>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</si>
  <si>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</si>
  <si>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</si>
  <si>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</si>
  <si>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</si>
  <si>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</si>
  <si>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</si>
  <si>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</si>
  <si>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</si>
  <si>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</si>
  <si>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</si>
  <si>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</si>
  <si>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</si>
  <si>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</si>
  <si>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</si>
  <si>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</si>
  <si>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</si>
  <si>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</si>
  <si>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</si>
  <si>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</si>
  <si>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</si>
  <si>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</si>
  <si>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</si>
  <si>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</si>
  <si>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</si>
  <si>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</si>
  <si>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</si>
  <si>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</si>
  <si>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</si>
  <si>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</si>
  <si>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</si>
  <si>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</si>
  <si>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</si>
  <si>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</si>
  <si>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</si>
  <si>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</si>
  <si>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</si>
  <si>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</si>
  <si>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</si>
  <si>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</si>
  <si>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</si>
  <si>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</si>
  <si>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</si>
  <si>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</si>
  <si>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</si>
  <si>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</si>
  <si>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</si>
  <si>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</si>
  <si>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</si>
  <si>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</si>
  <si>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</si>
  <si>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</si>
  <si>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</si>
  <si>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</si>
  <si>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</si>
  <si>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</si>
  <si>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</si>
  <si>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</si>
  <si>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</si>
  <si>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</si>
  <si>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</si>
  <si>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</si>
  <si>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</si>
  <si>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</si>
  <si>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</si>
  <si>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</si>
  <si>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</si>
  <si>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</si>
  <si>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</si>
  <si>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</si>
  <si>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</si>
  <si>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</si>
  <si>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</si>
  <si>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</si>
  <si>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</si>
  <si>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</si>
  <si>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</si>
  <si>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</si>
  <si>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</si>
  <si>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</si>
  <si>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</si>
  <si>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</si>
  <si>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</si>
  <si>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</si>
  <si>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</si>
  <si>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</si>
  <si>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</si>
  <si>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</si>
  <si>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</si>
  <si>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</si>
  <si>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</si>
  <si>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</si>
  <si>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</si>
  <si>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</si>
  <si>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</si>
  <si>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</si>
  <si>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</si>
  <si>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</si>
  <si>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</si>
  <si>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</si>
  <si>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</si>
  <si>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</si>
  <si>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</si>
  <si>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</si>
  <si>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</si>
  <si>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</si>
  <si>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</si>
  <si>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</si>
  <si>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</si>
  <si>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</si>
  <si>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</si>
  <si>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</si>
  <si>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</si>
  <si>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</si>
  <si>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</si>
  <si>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</si>
  <si>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</si>
  <si>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</si>
  <si>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</si>
  <si>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</si>
  <si>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</si>
  <si>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</si>
  <si>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</si>
  <si>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</si>
  <si>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</si>
  <si>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</si>
  <si>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</si>
  <si>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</si>
  <si>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</si>
  <si>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</si>
  <si>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</si>
  <si>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</si>
  <si>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</si>
  <si>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</si>
  <si>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</si>
  <si>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</si>
  <si>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</si>
  <si>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</si>
  <si>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</si>
  <si>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</si>
  <si>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</si>
  <si>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</si>
  <si>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</si>
  <si>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</si>
  <si>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</si>
  <si>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</si>
  <si>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</si>
  <si>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</si>
  <si>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</si>
  <si>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</si>
  <si>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</si>
  <si>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</si>
  <si>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</si>
  <si>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</si>
  <si>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</si>
  <si>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</si>
  <si>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</si>
  <si>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</si>
  <si>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</si>
  <si>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</si>
  <si>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</si>
  <si>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</si>
  <si>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</si>
  <si>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</si>
  <si>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</si>
  <si>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</si>
  <si>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</si>
  <si>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</si>
  <si>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</si>
  <si>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</si>
  <si>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</si>
  <si>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</si>
  <si>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</si>
  <si>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</si>
  <si>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</si>
  <si>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</si>
  <si>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</si>
  <si>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</si>
  <si>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</si>
  <si>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</si>
  <si>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</si>
  <si>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</si>
  <si>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</si>
  <si>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</si>
  <si>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</si>
  <si>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</si>
  <si>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</si>
  <si>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</si>
  <si>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</si>
  <si>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</si>
  <si>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</si>
  <si>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</si>
  <si>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</si>
  <si>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</si>
  <si>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</si>
  <si>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</si>
  <si>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</si>
  <si>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</si>
  <si>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</si>
  <si>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</si>
  <si>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</si>
  <si>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</si>
  <si>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</si>
  <si>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</si>
  <si>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</si>
  <si>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</si>
  <si>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</si>
  <si>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</si>
  <si>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</si>
  <si>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</si>
  <si>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</si>
  <si>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</si>
  <si>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</si>
  <si>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</si>
  <si>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</si>
  <si>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</si>
  <si>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</si>
  <si>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</si>
  <si>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</si>
  <si>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</si>
  <si>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</si>
  <si>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</si>
  <si>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</si>
  <si>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</si>
  <si>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</si>
  <si>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</si>
  <si>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</si>
  <si>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</si>
  <si>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</si>
  <si>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</si>
  <si>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</si>
  <si>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</si>
  <si>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</si>
  <si>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</si>
  <si>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</si>
  <si>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</si>
  <si>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</si>
  <si>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</si>
  <si>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</si>
  <si>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</si>
  <si>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</si>
  <si>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</si>
  <si>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</si>
  <si>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</si>
  <si>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</si>
  <si>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</si>
  <si>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</si>
  <si>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</si>
  <si>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</si>
  <si>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</si>
  <si>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</si>
  <si>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</si>
  <si>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</si>
  <si>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</si>
  <si>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</si>
  <si>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</si>
  <si>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</si>
  <si>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</si>
  <si>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</si>
  <si>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</si>
  <si>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</si>
  <si>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</si>
  <si>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</si>
  <si>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</si>
  <si>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</si>
  <si>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</si>
  <si>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</si>
  <si>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</si>
  <si>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</si>
  <si>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</si>
  <si>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</si>
  <si>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</si>
  <si>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</si>
  <si>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</si>
  <si>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</si>
  <si>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</si>
  <si>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</si>
  <si>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</si>
  <si>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</si>
  <si>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</si>
  <si>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</si>
  <si>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</si>
  <si>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</si>
  <si>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</si>
  <si>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</si>
  <si>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</si>
  <si>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</si>
  <si>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</si>
  <si>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</si>
  <si>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</si>
  <si>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</si>
  <si>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</si>
  <si>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</si>
  <si>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</si>
  <si>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</si>
  <si>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</si>
  <si>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</si>
  <si>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</si>
  <si>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</si>
  <si>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</si>
  <si>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</si>
  <si>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</si>
  <si>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</si>
  <si>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</si>
  <si>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</si>
  <si>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</si>
  <si>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</si>
  <si>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</si>
  <si>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</si>
  <si>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</si>
  <si>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</si>
  <si>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</si>
  <si>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</si>
  <si>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</si>
  <si>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</si>
  <si>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</si>
  <si>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</si>
  <si>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</si>
  <si>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</si>
  <si>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</si>
  <si>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</si>
  <si>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</si>
  <si>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</si>
  <si>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</si>
  <si>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</si>
  <si>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</si>
  <si>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</si>
  <si>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</si>
  <si>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</si>
  <si>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</si>
  <si>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</si>
  <si>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</si>
  <si>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</si>
  <si>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</si>
  <si>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</si>
  <si>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</si>
  <si>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</si>
  <si>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</si>
  <si>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</si>
  <si>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</si>
  <si>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</si>
  <si>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</si>
  <si>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</si>
  <si>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</si>
  <si>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</si>
  <si>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</si>
  <si>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</si>
  <si>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</si>
  <si>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</si>
  <si>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</si>
  <si>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</si>
  <si>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</si>
  <si>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</si>
  <si>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</si>
  <si>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</si>
  <si>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</si>
  <si>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</si>
  <si>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</si>
  <si>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</si>
  <si>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</si>
  <si>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</si>
  <si>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</si>
  <si>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</si>
  <si>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</si>
  <si>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</si>
  <si>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</si>
  <si>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</si>
  <si>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</si>
  <si>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</si>
  <si>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</si>
  <si>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</si>
  <si>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</si>
  <si>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</si>
  <si>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</si>
  <si>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</si>
  <si>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</si>
  <si>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</si>
  <si>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</si>
  <si>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</si>
  <si>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</si>
  <si>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</si>
  <si>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</si>
  <si>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</si>
  <si>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</si>
  <si>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</si>
  <si>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</si>
  <si>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</si>
  <si>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</si>
  <si>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</si>
  <si>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</si>
  <si>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</si>
  <si>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</si>
  <si>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</si>
  <si>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</si>
  <si>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</si>
  <si>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</si>
  <si>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</si>
  <si>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</si>
  <si>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</si>
  <si>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</si>
  <si>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</si>
  <si>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</si>
  <si>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</si>
  <si>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</si>
  <si>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</si>
  <si>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</si>
  <si>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</si>
  <si>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</si>
  <si>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</si>
  <si>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</si>
  <si>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</si>
  <si>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</si>
  <si>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</si>
  <si>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</si>
  <si>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</si>
  <si>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</si>
  <si>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</si>
  <si>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</si>
  <si>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</si>
  <si>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</si>
  <si>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</si>
  <si>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</si>
  <si>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</si>
  <si>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</si>
  <si>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</si>
  <si>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</si>
  <si>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</si>
  <si>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</si>
  <si>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</si>
  <si>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</si>
  <si>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</si>
  <si>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</si>
  <si>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</si>
  <si>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</si>
  <si>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</si>
  <si>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</si>
  <si>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</si>
  <si>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</si>
  <si>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</si>
  <si>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</si>
  <si>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</si>
  <si>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</si>
  <si>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</si>
  <si>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</si>
  <si>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</si>
  <si>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</si>
  <si>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</si>
  <si>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</si>
  <si>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</si>
  <si>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</si>
  <si>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</si>
  <si>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</si>
  <si>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</si>
  <si>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</si>
  <si>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</si>
  <si>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</si>
  <si>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</si>
  <si>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</si>
  <si>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</si>
  <si>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</si>
  <si>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</si>
  <si>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</si>
  <si>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</si>
  <si>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</si>
  <si>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</si>
  <si>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</si>
  <si>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</si>
  <si>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</si>
  <si>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</si>
  <si>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</si>
  <si>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</si>
  <si>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</si>
  <si>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</si>
  <si>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</si>
  <si>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</si>
  <si>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</si>
  <si>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</si>
  <si>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</si>
  <si>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</si>
  <si>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</si>
  <si>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</si>
  <si>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</si>
  <si>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</si>
  <si>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</si>
  <si>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</si>
  <si>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</si>
  <si>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</si>
  <si>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</si>
  <si>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</si>
  <si>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</si>
  <si>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</si>
  <si>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</si>
  <si>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</si>
  <si>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</si>
  <si>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</si>
  <si>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</si>
  <si>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</si>
  <si>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</si>
  <si>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</si>
  <si>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</si>
  <si>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</si>
  <si>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</si>
  <si>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</si>
  <si>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</si>
  <si>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</si>
  <si>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</si>
  <si>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</si>
  <si>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</si>
  <si>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</si>
  <si>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</si>
  <si>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</si>
  <si>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</si>
  <si>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</si>
  <si>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</si>
  <si>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</si>
  <si>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</si>
  <si>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</si>
  <si>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</si>
  <si>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</si>
  <si>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</si>
  <si>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</si>
  <si>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</si>
  <si>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</si>
  <si>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</si>
  <si>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</si>
  <si>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</si>
  <si>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</si>
  <si>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</si>
  <si>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</si>
  <si>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</si>
  <si>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</si>
  <si>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</si>
  <si>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</si>
  <si>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</si>
  <si>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</si>
  <si>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</si>
  <si>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</si>
  <si>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</si>
  <si>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</si>
  <si>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</si>
  <si>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</si>
  <si>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</si>
  <si>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</si>
  <si>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</si>
  <si>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</si>
  <si>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</si>
  <si>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</si>
  <si>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</si>
  <si>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</si>
  <si>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</si>
  <si>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</si>
  <si>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</si>
  <si>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</si>
  <si>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</si>
  <si>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</si>
  <si>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</si>
  <si>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</si>
  <si>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</si>
  <si>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</si>
  <si>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</si>
  <si>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</si>
  <si>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</si>
  <si>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</si>
  <si>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</si>
  <si>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</si>
  <si>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</si>
  <si>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</si>
  <si>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</si>
  <si>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</si>
  <si>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</si>
  <si>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</si>
  <si>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</si>
  <si>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</si>
  <si>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</si>
  <si>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</si>
  <si>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</si>
  <si>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</si>
  <si>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</si>
  <si>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</si>
  <si>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</si>
  <si>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</si>
  <si>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</si>
  <si>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</si>
  <si>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</si>
  <si>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</si>
  <si>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</si>
  <si>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</si>
  <si>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</si>
  <si>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</si>
  <si>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</si>
  <si>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</si>
  <si>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</si>
  <si>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</si>
  <si>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</si>
  <si>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</si>
  <si>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</si>
  <si>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</si>
  <si>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</si>
  <si>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</si>
  <si>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</si>
  <si>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</si>
  <si>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</si>
  <si>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</si>
  <si>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</si>
  <si>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</si>
  <si>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</si>
  <si>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</si>
  <si>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</si>
  <si>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</si>
  <si>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</si>
  <si>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</si>
  <si>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</si>
  <si>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</si>
  <si>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</si>
  <si>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</si>
  <si>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</si>
  <si>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</si>
  <si>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</si>
  <si>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</si>
  <si>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</si>
  <si>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</si>
  <si>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</si>
  <si>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</si>
  <si>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</si>
  <si>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</si>
  <si>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</si>
  <si>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</si>
  <si>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</si>
  <si>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</si>
  <si>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</si>
  <si>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</si>
  <si>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</si>
  <si>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</si>
  <si>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</si>
  <si>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</si>
  <si>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</si>
  <si>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</si>
  <si>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</si>
  <si>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</si>
  <si>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</si>
  <si>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</si>
  <si>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</si>
  <si>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</si>
  <si>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</si>
  <si>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</si>
  <si>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</si>
  <si>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</si>
  <si>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</si>
  <si>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</si>
  <si>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</si>
  <si>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</si>
  <si>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</si>
  <si>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</si>
  <si>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</si>
  <si>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</si>
  <si>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</si>
  <si>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</si>
  <si>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</si>
  <si>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</si>
  <si>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</si>
  <si>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</si>
  <si>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</si>
  <si>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</si>
  <si>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</si>
  <si>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</si>
  <si>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</si>
  <si>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</si>
  <si>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</si>
  <si>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</si>
  <si>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</si>
  <si>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</si>
  <si>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</si>
  <si>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</si>
  <si>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</si>
  <si>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</si>
  <si>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</si>
  <si>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</si>
  <si>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</si>
  <si>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</si>
  <si>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</si>
  <si>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</si>
  <si>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</si>
  <si>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</si>
  <si>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</si>
  <si>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</si>
  <si>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</si>
  <si>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</si>
  <si>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</si>
  <si>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</si>
  <si>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</si>
  <si>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</si>
  <si>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</si>
  <si>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</si>
  <si>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</si>
  <si>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</si>
  <si>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</si>
  <si>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</si>
  <si>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</si>
  <si>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</si>
  <si>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</si>
  <si>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</si>
  <si>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</si>
  <si>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</si>
  <si>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</si>
  <si>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</si>
  <si>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</si>
  <si>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</si>
  <si>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</si>
  <si>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</si>
  <si>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</si>
  <si>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</si>
  <si>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</si>
  <si>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</si>
  <si>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</si>
  <si>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</si>
  <si>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</si>
  <si>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</si>
  <si>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</si>
  <si>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</si>
  <si>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</si>
  <si>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</si>
  <si>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</si>
  <si>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</si>
  <si>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</si>
  <si>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</si>
  <si>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</si>
  <si>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</si>
  <si>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</si>
  <si>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</si>
  <si>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</si>
  <si>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</si>
  <si>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</si>
  <si>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</si>
  <si>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</si>
  <si>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</si>
  <si>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</si>
  <si>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</si>
  <si>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</si>
  <si>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</si>
  <si>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</si>
  <si>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</si>
  <si>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</si>
  <si>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</si>
  <si>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</si>
  <si>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</si>
  <si>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</si>
  <si>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</si>
  <si>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</si>
  <si>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</si>
  <si>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</si>
  <si>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</si>
  <si>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</si>
  <si>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</si>
  <si>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</si>
  <si>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</si>
  <si>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</si>
  <si>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</si>
  <si>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</si>
  <si>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</si>
  <si>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</si>
  <si>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</si>
  <si>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</si>
  <si>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</si>
  <si>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</si>
  <si>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</si>
  <si>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</si>
  <si>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</si>
  <si>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</si>
  <si>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</si>
  <si>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</si>
  <si>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</si>
  <si>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</si>
  <si>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</si>
  <si>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</si>
  <si>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</si>
  <si>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</si>
  <si>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</si>
  <si>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</si>
  <si>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</si>
  <si>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</si>
  <si>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</si>
  <si>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</si>
  <si>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</si>
  <si>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</si>
  <si>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</si>
  <si>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</si>
  <si>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</si>
  <si>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</si>
  <si>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</si>
  <si>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</si>
  <si>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</si>
  <si>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</si>
  <si>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</si>
  <si>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</si>
  <si>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</si>
  <si>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</si>
  <si>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</si>
  <si>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</si>
  <si>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</si>
  <si>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</si>
  <si>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</si>
  <si>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</si>
  <si>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</si>
  <si>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</si>
  <si>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</si>
  <si>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</si>
  <si>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</si>
  <si>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</si>
  <si>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</si>
  <si>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</si>
  <si>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</si>
  <si>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</si>
  <si>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</si>
  <si>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</si>
  <si>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</si>
  <si>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</si>
  <si>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</si>
  <si>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</si>
  <si>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</si>
  <si>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</si>
  <si>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</si>
  <si>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</si>
  <si>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</si>
  <si>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</si>
  <si>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</si>
  <si>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</si>
  <si>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</si>
  <si>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</si>
  <si>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</si>
  <si>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</si>
  <si>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</si>
  <si>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</si>
  <si>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</si>
  <si>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</si>
  <si>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</si>
  <si>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</si>
  <si>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</si>
  <si>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</si>
  <si>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</si>
  <si>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</si>
  <si>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</si>
  <si>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</si>
  <si>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</si>
  <si>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</si>
  <si>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</si>
  <si>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</si>
  <si>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</si>
  <si>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</si>
  <si>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</si>
  <si>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</si>
  <si>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</si>
  <si>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</si>
  <si>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</si>
  <si>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</si>
  <si>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</si>
  <si>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</si>
  <si>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</si>
  <si>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</si>
  <si>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</si>
  <si>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</si>
  <si>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</si>
  <si>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</si>
  <si>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</si>
  <si>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</si>
  <si>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</si>
  <si>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</si>
  <si>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</si>
  <si>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</si>
  <si>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</si>
  <si>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</si>
  <si>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</si>
  <si>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</si>
  <si>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</si>
  <si>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</si>
  <si>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</si>
  <si>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</si>
  <si>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</si>
  <si>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</si>
  <si>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</si>
  <si>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</si>
  <si>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</si>
  <si>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</si>
  <si>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</si>
  <si>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</si>
  <si>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</si>
  <si>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</si>
  <si>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</si>
  <si>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</si>
  <si>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</si>
  <si>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</si>
  <si>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</si>
  <si>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</si>
  <si>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</si>
  <si>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</si>
  <si>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</si>
  <si>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</si>
  <si>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</si>
  <si>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</si>
  <si>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</si>
  <si>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</si>
  <si>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</si>
  <si>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</si>
  <si>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</si>
  <si>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</si>
  <si>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</si>
  <si>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</si>
  <si>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</si>
  <si>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</si>
  <si>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</si>
  <si>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</si>
  <si>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</si>
  <si>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</si>
  <si>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</si>
  <si>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</si>
  <si>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</si>
  <si>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</si>
  <si>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</si>
  <si>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</si>
  <si>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</si>
  <si>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</si>
  <si>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</si>
  <si>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</si>
  <si>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</si>
  <si>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</si>
  <si>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</si>
  <si>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</si>
  <si>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</si>
  <si>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</si>
  <si>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</si>
  <si>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</si>
  <si>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</si>
  <si>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</si>
  <si>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</si>
  <si>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</si>
  <si>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</si>
  <si>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</si>
  <si>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</si>
  <si>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</si>
  <si>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</si>
  <si>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</si>
  <si>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</si>
  <si>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</si>
  <si>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</si>
  <si>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</si>
  <si>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</si>
  <si>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</si>
  <si>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</si>
  <si>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</si>
  <si>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</si>
  <si>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</si>
  <si>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</si>
  <si>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</si>
  <si>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</si>
  <si>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</si>
  <si>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</si>
  <si>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</si>
  <si>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</si>
  <si>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</si>
  <si>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</si>
  <si>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</si>
  <si>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</si>
  <si>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</si>
  <si>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</si>
  <si>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</si>
  <si>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</si>
  <si>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</si>
  <si>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</si>
  <si>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</si>
  <si>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</si>
  <si>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</si>
  <si>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</si>
  <si>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</si>
  <si>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</si>
  <si>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</si>
  <si>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</si>
  <si>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</si>
  <si>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</si>
  <si>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</si>
  <si>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</si>
  <si>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</si>
  <si>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</si>
  <si>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</si>
  <si>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</si>
  <si>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</si>
  <si>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</si>
  <si>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</si>
  <si>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</si>
  <si>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</si>
  <si>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</si>
  <si>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</si>
  <si>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</si>
  <si>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</si>
  <si>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</si>
  <si>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</si>
  <si>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</si>
  <si>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</si>
  <si>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</si>
  <si>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</si>
  <si>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</si>
  <si>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</si>
  <si>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</si>
  <si>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</si>
  <si>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</si>
  <si>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</si>
  <si>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</si>
  <si>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</si>
  <si>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</si>
  <si>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</si>
  <si>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</si>
  <si>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</si>
  <si>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</si>
  <si>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</si>
  <si>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</si>
  <si>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</si>
  <si>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</si>
  <si>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</si>
  <si>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</si>
  <si>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</si>
  <si>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</si>
  <si>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</si>
  <si>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</si>
  <si>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</si>
  <si>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</si>
  <si>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</si>
  <si>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</si>
  <si>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</si>
  <si>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</si>
  <si>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</si>
  <si>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</si>
  <si>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</si>
  <si>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</si>
  <si>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</si>
  <si>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</si>
  <si>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</si>
  <si>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</si>
  <si>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</si>
  <si>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</si>
  <si>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</si>
  <si>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</si>
  <si>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</si>
  <si>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</si>
  <si>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</si>
  <si>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</si>
  <si>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</si>
  <si>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</si>
  <si>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</si>
  <si>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</si>
  <si>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</si>
  <si>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</si>
  <si>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</si>
  <si>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</si>
  <si>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</si>
  <si>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</si>
  <si>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</si>
  <si>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</si>
  <si>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</si>
  <si>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</si>
  <si>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</si>
  <si>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</si>
  <si>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</si>
  <si>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</si>
  <si>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</si>
  <si>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</si>
  <si>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</si>
  <si>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</si>
  <si>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</si>
  <si>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</si>
  <si>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</si>
  <si>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</si>
  <si>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</si>
  <si>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</si>
  <si>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</si>
  <si>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</si>
  <si>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</si>
  <si>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</si>
  <si>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</si>
  <si>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</si>
  <si>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</si>
  <si>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</si>
  <si>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</si>
  <si>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</si>
  <si>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</si>
  <si>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</si>
  <si>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</si>
  <si>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</si>
  <si>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</si>
  <si>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</si>
  <si>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</si>
  <si>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</si>
  <si>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</si>
  <si>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</si>
  <si>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</si>
  <si>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</si>
  <si>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</si>
  <si>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</si>
  <si>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</si>
  <si>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</si>
  <si>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</si>
  <si>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</si>
  <si>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</si>
  <si>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</si>
  <si>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</si>
  <si>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</si>
  <si>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</si>
  <si>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</si>
  <si>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</si>
  <si>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</si>
  <si>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</si>
  <si>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</si>
  <si>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</si>
  <si>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</si>
  <si>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</si>
  <si>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</si>
  <si>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</si>
  <si>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</si>
  <si>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</si>
  <si>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</si>
  <si>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</si>
  <si>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</si>
  <si>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</si>
  <si>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</si>
  <si>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</si>
  <si>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</si>
  <si>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</si>
  <si>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</si>
  <si>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</si>
  <si>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</si>
  <si>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</si>
  <si>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</si>
  <si>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</si>
  <si>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</si>
  <si>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</si>
  <si>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</si>
  <si>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</si>
  <si>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</si>
  <si>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</si>
  <si>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</si>
  <si>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</si>
  <si>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</si>
  <si>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</si>
  <si>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</si>
  <si>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</si>
  <si>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</si>
  <si>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</si>
  <si>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</si>
  <si>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</si>
  <si>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</si>
  <si>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</si>
  <si>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</si>
  <si>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</si>
  <si>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</si>
  <si>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</si>
  <si>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</si>
  <si>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</si>
  <si>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</si>
  <si>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</si>
  <si>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</si>
  <si>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</si>
  <si>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</si>
  <si>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</si>
  <si>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</si>
  <si>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</si>
  <si>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</si>
  <si>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</si>
  <si>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</si>
  <si>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</si>
  <si>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</si>
  <si>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</si>
  <si>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</si>
  <si>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</si>
  <si>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</si>
  <si>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</si>
  <si>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</si>
  <si>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</si>
  <si>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</si>
  <si>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</si>
  <si>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</si>
  <si>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</si>
  <si>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</si>
  <si>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</si>
  <si>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</si>
  <si>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</si>
  <si>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</si>
  <si>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</si>
  <si>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</si>
  <si>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</si>
  <si>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</si>
  <si>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</si>
  <si>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</si>
  <si>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</si>
  <si>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</si>
  <si>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</si>
  <si>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</si>
  <si>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</si>
  <si>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</si>
  <si>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</si>
  <si>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</si>
  <si>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</si>
  <si>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</si>
  <si>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</si>
  <si>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</si>
  <si>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</si>
  <si>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</si>
  <si>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</si>
  <si>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</si>
  <si>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</si>
  <si>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</si>
  <si>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</si>
  <si>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</si>
  <si>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</si>
  <si>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</si>
  <si>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</si>
  <si>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</si>
  <si>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</si>
  <si>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</si>
  <si>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</si>
  <si>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</si>
  <si>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</si>
  <si>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</si>
  <si>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</si>
  <si>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</si>
  <si>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</si>
  <si>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</si>
  <si>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</si>
  <si>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</si>
  <si>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</si>
  <si>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</si>
  <si>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</si>
  <si>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</si>
  <si>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</si>
  <si>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</si>
  <si>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</si>
  <si>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</si>
  <si>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</si>
  <si>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</si>
  <si>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</si>
  <si>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</si>
  <si>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</si>
  <si>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</si>
  <si>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</si>
  <si>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</si>
  <si>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</si>
  <si>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</si>
  <si>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</si>
  <si>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</si>
  <si>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</si>
  <si>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</si>
  <si>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</si>
  <si>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</si>
  <si>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</si>
  <si>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</si>
  <si>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</si>
  <si>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</si>
  <si>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</si>
  <si>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</si>
  <si>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</si>
  <si>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</si>
  <si>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</si>
  <si>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</si>
  <si>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</si>
  <si>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</si>
  <si>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</si>
  <si>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</si>
  <si>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</si>
  <si>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</si>
  <si>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</si>
  <si>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</si>
  <si>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</si>
  <si>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</si>
  <si>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</si>
  <si>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</si>
  <si>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</si>
  <si>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</si>
  <si>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</si>
  <si>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</si>
  <si>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</si>
  <si>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</si>
  <si>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</si>
  <si>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</si>
  <si>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</si>
  <si>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</si>
  <si>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</si>
  <si>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</si>
  <si>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</si>
  <si>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</si>
  <si>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</si>
  <si>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</si>
  <si>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</si>
  <si>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</si>
  <si>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</si>
  <si>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</si>
  <si>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</si>
  <si>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</si>
  <si>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</si>
  <si>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</si>
  <si>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</si>
  <si>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</si>
  <si>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</si>
  <si>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</si>
  <si>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</si>
  <si>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</si>
  <si>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</si>
  <si>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</si>
  <si>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</si>
  <si>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</si>
  <si>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</si>
  <si>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</si>
  <si>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</si>
  <si>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</si>
  <si>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</si>
  <si>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</si>
  <si>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</si>
  <si>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</si>
  <si>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</si>
  <si>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</si>
  <si>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</si>
  <si>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</si>
  <si>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</si>
  <si>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</si>
  <si>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</si>
  <si>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</si>
  <si>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</si>
  <si>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</si>
  <si>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</si>
  <si>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</si>
  <si>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</si>
  <si>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</si>
  <si>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</si>
  <si>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</si>
  <si>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</si>
  <si>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</si>
  <si>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</si>
  <si>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</si>
  <si>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</si>
  <si>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</si>
  <si>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</si>
  <si>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</si>
  <si>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</si>
  <si>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</si>
  <si>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</si>
  <si>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</si>
  <si>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</si>
  <si>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</si>
  <si>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</si>
  <si>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</si>
  <si>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</si>
  <si>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</si>
  <si>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</si>
  <si>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</si>
  <si>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</si>
  <si>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</si>
  <si>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</si>
  <si>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</si>
  <si>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</si>
  <si>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</si>
  <si>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</si>
  <si>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</si>
  <si>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</si>
  <si>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</si>
  <si>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</si>
  <si>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</si>
  <si>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</si>
  <si>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</si>
  <si>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</si>
  <si>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</si>
  <si>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</si>
  <si>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</si>
  <si>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</si>
  <si>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</si>
  <si>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</si>
  <si>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</si>
  <si>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</si>
  <si>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</si>
  <si>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</si>
  <si>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</si>
  <si>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</si>
  <si>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</si>
  <si>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</si>
  <si>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</si>
  <si>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</si>
  <si>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</si>
  <si>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</si>
  <si>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</si>
  <si>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</si>
  <si>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</si>
  <si>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</si>
  <si>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</si>
  <si>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</si>
  <si>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</si>
  <si>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</si>
  <si>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</si>
  <si>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</si>
  <si>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</si>
  <si>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</si>
  <si>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</si>
  <si>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</si>
  <si>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</si>
  <si>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</si>
  <si>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</si>
  <si>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</si>
  <si>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</si>
  <si>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</si>
  <si>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</si>
  <si>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</si>
  <si>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</si>
  <si>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</si>
  <si>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</si>
  <si>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</si>
  <si>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</si>
  <si>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</si>
  <si>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</si>
  <si>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</si>
  <si>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</si>
  <si>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</si>
  <si>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</si>
  <si>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</si>
  <si>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</si>
  <si>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</si>
  <si>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</si>
  <si>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</si>
  <si>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</si>
  <si>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</si>
  <si>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</si>
  <si>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</si>
  <si>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</si>
  <si>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</si>
  <si>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</si>
  <si>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</si>
  <si>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</si>
  <si>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</si>
  <si>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</si>
  <si>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</si>
  <si>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</si>
  <si>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</si>
  <si>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</si>
  <si>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</si>
  <si>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</si>
  <si>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</si>
  <si>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</si>
  <si>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</si>
  <si>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</si>
  <si>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</si>
  <si>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</si>
  <si>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</si>
  <si>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</si>
  <si>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</si>
  <si>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</si>
  <si>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</si>
  <si>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</si>
  <si>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</si>
  <si>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</si>
  <si>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</si>
  <si>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</si>
  <si>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</si>
  <si>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</si>
  <si>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</si>
  <si>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</si>
  <si>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</si>
  <si>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</si>
  <si>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</si>
  <si>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</si>
  <si>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</si>
  <si>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</si>
  <si>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</si>
  <si>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</si>
  <si>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</si>
  <si>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</si>
  <si>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</si>
  <si>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</si>
  <si>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</si>
  <si>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</si>
  <si>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</si>
  <si>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</si>
  <si>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</si>
  <si>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</si>
  <si>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</si>
  <si>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</si>
  <si>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</si>
  <si>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</si>
  <si>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</si>
  <si>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</si>
  <si>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</si>
  <si>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</si>
  <si>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</si>
  <si>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</si>
  <si>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</si>
  <si>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</si>
  <si>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</si>
  <si>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</si>
  <si>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</si>
  <si>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</si>
  <si>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</si>
  <si>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</si>
  <si>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</si>
  <si>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</si>
  <si>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</si>
  <si>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</si>
  <si>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</si>
  <si>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</si>
  <si>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</si>
  <si>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</si>
  <si>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</si>
  <si>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</si>
  <si>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</si>
  <si>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</si>
  <si>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</si>
  <si>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</si>
  <si>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</si>
  <si>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</si>
  <si>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</si>
  <si>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</si>
  <si>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</si>
  <si>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</si>
  <si>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</si>
  <si>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</si>
  <si>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</si>
  <si>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</si>
  <si>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</si>
  <si>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</si>
  <si>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</si>
  <si>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</si>
  <si>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</si>
  <si>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</si>
  <si>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</si>
  <si>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</si>
  <si>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</si>
  <si>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</si>
  <si>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</si>
  <si>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</si>
  <si>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</si>
  <si>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</si>
  <si>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</si>
  <si>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</si>
  <si>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</si>
  <si>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</si>
  <si>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</si>
  <si>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</si>
  <si>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</si>
  <si>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</si>
  <si>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</si>
  <si>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</si>
  <si>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</si>
  <si>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</si>
  <si>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</si>
  <si>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</si>
  <si>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</si>
  <si>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</si>
  <si>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</si>
  <si>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</si>
  <si>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</si>
  <si>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</si>
  <si>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</si>
  <si>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</si>
  <si>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</si>
  <si>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</si>
  <si>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</si>
  <si>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</si>
  <si>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</si>
  <si>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</si>
  <si>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</si>
  <si>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</si>
  <si>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</si>
  <si>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</si>
  <si>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</si>
  <si>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</si>
  <si>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</si>
  <si>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</si>
  <si>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</si>
  <si>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</si>
  <si>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</si>
  <si>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</si>
  <si>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</si>
  <si>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</si>
  <si>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</si>
  <si>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</si>
  <si>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</si>
  <si>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</si>
  <si>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</si>
  <si>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</si>
  <si>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</si>
  <si>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</si>
  <si>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</si>
  <si>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</si>
  <si>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</si>
  <si>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</si>
  <si>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</si>
  <si>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</si>
  <si>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</si>
  <si>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</si>
  <si>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</si>
  <si>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</si>
  <si>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</si>
  <si>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</si>
  <si>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</si>
  <si>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</si>
  <si>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</si>
  <si>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</si>
  <si>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</si>
  <si>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</si>
  <si>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</si>
  <si>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</si>
  <si>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</si>
  <si>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</si>
  <si>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</si>
  <si>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</si>
  <si>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</si>
  <si>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</si>
  <si>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</si>
  <si>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</si>
  <si>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</si>
  <si>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</si>
  <si>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</si>
  <si>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</si>
  <si>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</si>
  <si>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</si>
  <si>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</si>
  <si>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</si>
  <si>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</si>
  <si>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</si>
  <si>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</si>
  <si>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</si>
  <si>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</si>
  <si>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</si>
  <si>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</si>
  <si>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</si>
  <si>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</si>
  <si>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</si>
  <si>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</si>
  <si>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</si>
  <si>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</si>
  <si>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</si>
  <si>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</si>
  <si>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</si>
  <si>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</si>
  <si>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</si>
  <si>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</si>
  <si>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</si>
  <si>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</si>
  <si>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</si>
  <si>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</si>
  <si>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</si>
  <si>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</si>
  <si>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</si>
  <si>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</si>
  <si>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</si>
  <si>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</si>
  <si>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</si>
  <si>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</si>
  <si>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</si>
  <si>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</si>
  <si>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</si>
  <si>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</si>
  <si>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</si>
  <si>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</si>
  <si>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</si>
  <si>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</si>
  <si>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</si>
  <si>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</si>
  <si>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</si>
  <si>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</si>
  <si>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</si>
  <si>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</si>
  <si>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</si>
  <si>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</si>
  <si>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</si>
  <si>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</si>
  <si>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</si>
  <si>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</si>
  <si>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</si>
  <si>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</si>
  <si>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</si>
  <si>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</si>
  <si>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</si>
  <si>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</si>
  <si>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</si>
  <si>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</si>
  <si>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</si>
  <si>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</si>
  <si>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</si>
  <si>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</si>
  <si>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</si>
  <si>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</si>
  <si>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</si>
  <si>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</si>
  <si>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</si>
  <si>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</si>
  <si>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</si>
  <si>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</si>
  <si>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</si>
  <si>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</si>
  <si>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</si>
  <si>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</si>
  <si>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</si>
  <si>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</si>
  <si>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</si>
  <si>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</si>
  <si>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</si>
  <si>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</si>
  <si>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</si>
  <si>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</si>
  <si>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</si>
  <si>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</si>
  <si>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</si>
  <si>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</si>
  <si>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</si>
  <si>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</si>
  <si>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</si>
  <si>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</si>
  <si>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</si>
  <si>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</si>
  <si>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</si>
  <si>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</si>
  <si>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</si>
  <si>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</si>
  <si>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</si>
  <si>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</si>
  <si>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</si>
  <si>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</si>
  <si>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</si>
  <si>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</si>
  <si>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</si>
  <si>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</si>
  <si>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</si>
  <si>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</si>
  <si>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</si>
  <si>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</si>
  <si>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</si>
  <si>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</si>
  <si>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</si>
  <si>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</si>
  <si>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</si>
  <si>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</si>
  <si>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</si>
  <si>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</si>
  <si>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</si>
  <si>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</si>
  <si>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</si>
  <si>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</si>
  <si>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</si>
  <si>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</si>
  <si>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</si>
  <si>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</si>
  <si>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</si>
  <si>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</si>
  <si>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</si>
  <si>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</si>
  <si>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</si>
  <si>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</si>
  <si>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</si>
  <si>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</si>
  <si>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</si>
  <si>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</si>
  <si>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</si>
  <si>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</si>
  <si>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</si>
  <si>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</si>
  <si>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</si>
  <si>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</si>
  <si>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</si>
  <si>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</si>
  <si>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</si>
  <si>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</si>
  <si>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</si>
  <si>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</si>
  <si>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</si>
  <si>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</si>
  <si>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</si>
  <si>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</si>
  <si>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</si>
  <si>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</si>
  <si>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</si>
  <si>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</si>
  <si>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</si>
  <si>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</si>
  <si>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</si>
  <si>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</si>
  <si>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</si>
  <si>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</si>
  <si>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</si>
  <si>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</si>
  <si>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</si>
  <si>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</si>
  <si>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</si>
  <si>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</si>
  <si>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</si>
  <si>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</si>
  <si>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</si>
  <si>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</si>
  <si>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</si>
  <si>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</si>
  <si>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</si>
  <si>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</si>
  <si>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</si>
  <si>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</si>
  <si>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</si>
  <si>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</si>
  <si>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</si>
  <si>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</si>
  <si>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</si>
  <si>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</si>
  <si>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</si>
  <si>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</si>
  <si>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</si>
  <si>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</si>
  <si>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</si>
  <si>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</si>
  <si>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</si>
  <si>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</si>
  <si>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</si>
  <si>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</si>
  <si>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</si>
  <si>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</si>
  <si>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</si>
  <si>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</si>
  <si>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</si>
  <si>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</si>
  <si>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</si>
  <si>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</si>
  <si>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</si>
  <si>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</si>
  <si>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</si>
  <si>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</si>
  <si>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</si>
  <si>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</si>
  <si>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</si>
  <si>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</si>
  <si>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</si>
  <si>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</si>
  <si>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</si>
  <si>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</si>
  <si>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</si>
  <si>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</si>
  <si>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</si>
  <si>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</si>
  <si>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</si>
  <si>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</si>
  <si>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</si>
  <si>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</si>
  <si>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</si>
  <si>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</si>
  <si>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</si>
  <si>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</si>
  <si>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</si>
  <si>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</si>
  <si>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</si>
  <si>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</si>
  <si>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</si>
  <si>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</si>
  <si>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</si>
  <si>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</si>
  <si>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</si>
  <si>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</si>
  <si>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</si>
  <si>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</si>
  <si>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</si>
  <si>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</si>
  <si>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</si>
  <si>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</si>
  <si>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</si>
  <si>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</si>
  <si>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</si>
  <si>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</si>
  <si>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</si>
  <si>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</si>
  <si>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</si>
  <si>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</si>
  <si>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</si>
  <si>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</si>
  <si>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</si>
  <si>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</si>
  <si>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</si>
  <si>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</si>
  <si>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</si>
  <si>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</si>
  <si>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</si>
  <si>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</si>
  <si>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</si>
  <si>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</si>
  <si>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</si>
  <si>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</si>
  <si>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</si>
  <si>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</si>
  <si>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</si>
  <si>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</si>
  <si>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</si>
  <si>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</si>
  <si>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</si>
  <si>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</si>
  <si>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</si>
  <si>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</si>
  <si>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</si>
  <si>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</si>
  <si>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</si>
  <si>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</si>
  <si>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</si>
  <si>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</si>
  <si>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</si>
  <si>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</si>
  <si>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</si>
  <si>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</si>
  <si>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</si>
  <si>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</si>
  <si>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</si>
  <si>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</si>
  <si>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</si>
  <si>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</si>
  <si>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</si>
  <si>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</si>
  <si>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</si>
  <si>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</si>
  <si>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</si>
  <si>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</si>
  <si>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</si>
  <si>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</si>
  <si>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</si>
  <si>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</si>
  <si>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</si>
  <si>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</si>
  <si>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</si>
  <si>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</si>
  <si>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</si>
  <si>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</si>
  <si>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</si>
  <si>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</si>
  <si>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</si>
  <si>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</si>
  <si>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</si>
  <si>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</si>
  <si>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</si>
  <si>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</si>
  <si>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</si>
  <si>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</si>
  <si>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</si>
  <si>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</si>
  <si>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</si>
  <si>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</si>
  <si>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</si>
  <si>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</si>
  <si>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</si>
  <si>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</si>
  <si>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</si>
  <si>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</si>
  <si>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</si>
  <si>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</si>
  <si>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</si>
  <si>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</si>
  <si>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</si>
  <si>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</si>
  <si>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</si>
  <si>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</si>
  <si>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</si>
  <si>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</si>
  <si>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</si>
  <si>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</si>
  <si>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</si>
  <si>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</si>
  <si>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</si>
  <si>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</si>
  <si>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</si>
  <si>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</si>
  <si>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</si>
  <si>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</si>
  <si>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</si>
  <si>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</si>
  <si>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</si>
  <si>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</si>
  <si>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</si>
  <si>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</si>
  <si>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</si>
  <si>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</si>
  <si>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</si>
  <si>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</si>
  <si>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</si>
  <si>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</si>
  <si>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</si>
  <si>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</si>
  <si>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</si>
  <si>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</si>
  <si>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</si>
  <si>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</si>
  <si>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</si>
  <si>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</si>
  <si>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</si>
  <si>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</si>
  <si>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</si>
  <si>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</si>
  <si>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</si>
  <si>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</si>
  <si>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</si>
  <si>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</si>
  <si>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</si>
  <si>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</si>
  <si>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</si>
  <si>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</si>
  <si>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</si>
  <si>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</si>
  <si>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</si>
  <si>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</si>
  <si>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</si>
  <si>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</si>
  <si>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</si>
  <si>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</si>
  <si>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</si>
  <si>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</si>
  <si>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</si>
  <si>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</si>
  <si>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</si>
  <si>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</si>
  <si>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</si>
  <si>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</si>
  <si>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</si>
  <si>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</si>
  <si>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</si>
  <si>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</si>
  <si>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</si>
  <si>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</si>
  <si>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</si>
  <si>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</si>
  <si>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</si>
  <si>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</si>
  <si>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</si>
  <si>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</si>
  <si>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</si>
  <si>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</si>
  <si>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</si>
  <si>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</si>
  <si>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</si>
  <si>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</si>
  <si>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</si>
  <si>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</si>
  <si>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</si>
  <si>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</si>
  <si>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</si>
  <si>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</si>
  <si>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</si>
  <si>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</si>
  <si>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</si>
  <si>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</si>
  <si>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</si>
  <si>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</si>
  <si>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</si>
  <si>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</si>
  <si>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</si>
  <si>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</si>
  <si>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</si>
  <si>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</si>
  <si>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</si>
  <si>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</si>
  <si>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</si>
  <si>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</si>
  <si>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</si>
  <si>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</si>
  <si>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</si>
  <si>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</si>
  <si>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</si>
  <si>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</si>
  <si>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</si>
  <si>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</si>
  <si>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</si>
  <si>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</si>
  <si>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</si>
  <si>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</si>
  <si>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</si>
  <si>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</si>
  <si>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</si>
  <si>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</si>
  <si>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</si>
  <si>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</si>
  <si>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</si>
  <si>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</si>
  <si>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</si>
  <si>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</si>
  <si>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</si>
  <si>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</si>
  <si>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</si>
  <si>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</si>
  <si>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</si>
  <si>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</si>
  <si>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</si>
  <si>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</si>
  <si>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</si>
  <si>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</si>
  <si>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</si>
  <si>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</si>
  <si>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</si>
  <si>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</si>
  <si>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</si>
  <si>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</si>
  <si>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</si>
  <si>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</si>
  <si>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</si>
  <si>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</si>
  <si>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</si>
  <si>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</si>
  <si>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</si>
  <si>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</si>
  <si>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</si>
  <si>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</si>
  <si>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</si>
  <si>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</si>
  <si>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</si>
  <si>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</si>
  <si>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</si>
  <si>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</si>
  <si>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</si>
  <si>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</si>
  <si>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</si>
  <si>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</si>
  <si>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</si>
  <si>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</si>
  <si>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</si>
  <si>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</si>
  <si>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</si>
  <si>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</si>
  <si>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</si>
  <si>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</si>
  <si>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</si>
  <si>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</si>
  <si>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</si>
  <si>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</si>
  <si>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</si>
  <si>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</si>
  <si>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</si>
  <si>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</si>
  <si>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</si>
  <si>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</si>
  <si>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</si>
  <si>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</si>
  <si>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</si>
  <si>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</si>
  <si>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</si>
  <si>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</si>
  <si>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</si>
  <si>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</si>
  <si>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</si>
  <si>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</si>
  <si>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</si>
  <si>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</si>
  <si>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</si>
  <si>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</si>
  <si>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</si>
  <si>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</si>
  <si>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</si>
  <si>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</si>
  <si>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</si>
  <si>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</si>
  <si>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</si>
  <si>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</si>
  <si>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</si>
  <si>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</si>
  <si>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</si>
  <si>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</si>
  <si>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</si>
  <si>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</si>
  <si>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</si>
  <si>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</si>
  <si>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</si>
  <si>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</si>
  <si>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</si>
  <si>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</si>
  <si>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</si>
  <si>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</si>
  <si>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</si>
  <si>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</si>
  <si>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</si>
  <si>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</si>
  <si>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</si>
  <si>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</si>
  <si>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</si>
  <si>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</si>
  <si>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</si>
  <si>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</si>
  <si>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</si>
  <si>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</si>
  <si>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</si>
  <si>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</si>
  <si>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</si>
  <si>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</si>
  <si>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</si>
  <si>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</si>
  <si>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</si>
  <si>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</si>
  <si>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</si>
  <si>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</si>
  <si>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</si>
  <si>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</si>
  <si>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</si>
  <si>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</si>
  <si>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</si>
  <si>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</si>
  <si>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</si>
  <si>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</si>
  <si>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</si>
  <si>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</si>
  <si>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</si>
  <si>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</si>
  <si>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</si>
  <si>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</si>
  <si>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</si>
  <si>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</si>
  <si>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</si>
  <si>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</si>
  <si>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</si>
  <si>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</si>
  <si>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</si>
  <si>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</si>
  <si>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</si>
  <si>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</si>
  <si>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</si>
  <si>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</si>
  <si>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</si>
  <si>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</si>
  <si>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</si>
  <si>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</si>
  <si>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</si>
  <si>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</si>
  <si>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</si>
  <si>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</si>
  <si>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</si>
  <si>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</si>
  <si>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</si>
  <si>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</si>
  <si>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</si>
  <si>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</si>
  <si>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</si>
  <si>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</si>
  <si>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</si>
  <si>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</si>
  <si>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</si>
  <si>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</si>
  <si>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</si>
  <si>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</si>
  <si>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</si>
  <si>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</si>
  <si>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</si>
  <si>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</si>
  <si>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</si>
  <si>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</si>
  <si>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</si>
  <si>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</si>
  <si>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</si>
  <si>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</si>
  <si>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</si>
  <si>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</si>
  <si>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</si>
  <si>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</si>
  <si>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</si>
  <si>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</si>
  <si>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</si>
  <si>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</si>
  <si>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</si>
  <si>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</si>
  <si>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</si>
  <si>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</si>
  <si>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</si>
  <si>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</si>
  <si>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</si>
  <si>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</si>
  <si>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</si>
  <si>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</si>
  <si>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</si>
  <si>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</si>
  <si>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</si>
  <si>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</si>
  <si>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</si>
  <si>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</si>
  <si>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</si>
  <si>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</si>
  <si>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</si>
  <si>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</si>
  <si>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</si>
  <si>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</si>
  <si>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</si>
  <si>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</si>
  <si>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</si>
  <si>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</si>
  <si>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</si>
  <si>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</si>
  <si>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</si>
  <si>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</si>
  <si>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</si>
  <si>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</si>
  <si>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</si>
  <si>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</si>
  <si>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</si>
  <si>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</si>
  <si>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</si>
  <si>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</si>
  <si>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</si>
  <si>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</si>
  <si>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</si>
  <si>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</si>
  <si>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</si>
  <si>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</si>
  <si>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</si>
  <si>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</si>
  <si>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</si>
  <si>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</si>
  <si>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</si>
  <si>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</si>
  <si>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</si>
  <si>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</si>
  <si>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</si>
  <si>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</si>
  <si>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</si>
  <si>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</si>
  <si>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</si>
  <si>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</si>
  <si>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</si>
  <si>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</si>
  <si>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</si>
  <si>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</si>
  <si>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</si>
  <si>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</si>
  <si>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</si>
  <si>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</si>
  <si>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</si>
  <si>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</si>
  <si>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</si>
  <si>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</si>
  <si>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</si>
  <si>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</si>
  <si>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</si>
  <si>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</si>
  <si>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</si>
  <si>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</si>
  <si>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</si>
  <si>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</si>
  <si>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</si>
  <si>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</si>
  <si>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</si>
  <si>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</si>
  <si>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</si>
  <si>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</si>
  <si>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</si>
  <si>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</si>
  <si>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</si>
  <si>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</si>
  <si>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</si>
  <si>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</si>
  <si>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</si>
  <si>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</si>
  <si>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</si>
  <si>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</si>
  <si>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</si>
  <si>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</si>
  <si>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</si>
  <si>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</si>
  <si>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</si>
  <si>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</si>
  <si>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</si>
  <si>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</si>
  <si>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</si>
  <si>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</si>
  <si>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</si>
  <si>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</si>
  <si>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</si>
  <si>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</si>
  <si>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</si>
  <si>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</si>
  <si>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</si>
  <si>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</si>
  <si>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</si>
  <si>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</si>
  <si>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</si>
  <si>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</si>
  <si>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</si>
  <si>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</si>
  <si>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</si>
  <si>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</si>
  <si>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</si>
  <si>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</si>
  <si>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</si>
  <si>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</si>
  <si>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</si>
  <si>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</si>
  <si>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</si>
  <si>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</si>
  <si>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</si>
  <si>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</si>
  <si>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</si>
  <si>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</si>
  <si>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</si>
  <si>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</si>
  <si>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</si>
  <si>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</si>
  <si>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</si>
  <si>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</si>
  <si>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</si>
  <si>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</si>
  <si>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</si>
  <si>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</si>
  <si>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</si>
  <si>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</si>
  <si>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</si>
  <si>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</si>
  <si>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</si>
  <si>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</si>
  <si>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</si>
  <si>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</si>
  <si>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</si>
  <si>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</si>
  <si>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</si>
  <si>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</si>
  <si>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</si>
  <si>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</si>
  <si>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</si>
  <si>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</si>
  <si>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</si>
  <si>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</si>
  <si>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</si>
  <si>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</si>
  <si>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</si>
  <si>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</si>
  <si>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</si>
  <si>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</si>
  <si>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</si>
  <si>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</si>
  <si>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</si>
  <si>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</si>
  <si>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</si>
  <si>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</si>
  <si>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</si>
  <si>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</si>
  <si>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</si>
  <si>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</si>
  <si>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</si>
  <si>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</si>
  <si>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</si>
  <si>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</si>
  <si>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</si>
  <si>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</si>
  <si>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</si>
  <si>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</si>
  <si>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</si>
  <si>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</si>
  <si>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</si>
  <si>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</si>
  <si>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</si>
  <si>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</si>
  <si>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</si>
  <si>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</si>
  <si>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</si>
  <si>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</si>
  <si>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</si>
  <si>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</si>
  <si>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</si>
  <si>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</si>
  <si>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</si>
  <si>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</si>
  <si>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</si>
  <si>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</si>
  <si>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</si>
  <si>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</si>
  <si>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</si>
  <si>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</si>
  <si>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</si>
  <si>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</si>
  <si>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</si>
  <si>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</si>
  <si>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</si>
  <si>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</si>
  <si>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</si>
  <si>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</si>
  <si>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</si>
  <si>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</si>
  <si>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</si>
  <si>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</si>
  <si>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</si>
  <si>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</si>
  <si>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</si>
  <si>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</si>
  <si>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</si>
  <si>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</si>
  <si>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</si>
  <si>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</si>
  <si>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</si>
  <si>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</si>
  <si>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</si>
  <si>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</si>
  <si>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</si>
  <si>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</si>
  <si>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</si>
  <si>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</si>
  <si>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</si>
  <si>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</si>
  <si>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</si>
  <si>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</si>
  <si>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</si>
  <si>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</si>
  <si>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</si>
  <si>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</si>
  <si>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</si>
  <si>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</si>
  <si>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</si>
  <si>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</si>
  <si>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</si>
  <si>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</si>
  <si>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</si>
  <si>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</si>
  <si>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</si>
  <si>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</si>
  <si>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</si>
  <si>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</si>
  <si>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</si>
  <si>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</si>
  <si>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</si>
  <si>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</si>
  <si>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</si>
  <si>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</si>
  <si>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</si>
  <si>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</si>
  <si>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</si>
  <si>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</si>
  <si>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</si>
  <si>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</si>
  <si>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</si>
  <si>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</si>
  <si>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</si>
  <si>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</si>
  <si>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</si>
  <si>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</si>
  <si>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</si>
  <si>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</si>
  <si>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</si>
  <si>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</si>
  <si>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</si>
  <si>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</si>
  <si>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</si>
  <si>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</si>
  <si>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</si>
  <si>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</si>
  <si>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</si>
  <si>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</si>
  <si>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</si>
  <si>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</si>
  <si>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</si>
  <si>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</si>
  <si>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</si>
  <si>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</si>
  <si>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</si>
  <si>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</si>
  <si>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</si>
  <si>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</si>
  <si>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</si>
  <si>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</si>
  <si>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</si>
  <si>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</si>
  <si>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</si>
  <si>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</si>
  <si>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</si>
  <si>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</si>
  <si>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</si>
  <si>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</si>
  <si>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</si>
  <si>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</si>
  <si>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</si>
  <si>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</si>
  <si>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</si>
  <si>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</si>
  <si>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</si>
  <si>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</si>
  <si>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</si>
  <si>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</si>
  <si>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</si>
  <si>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</si>
  <si>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</si>
  <si>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</si>
  <si>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</si>
  <si>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</si>
  <si>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</si>
  <si>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</si>
  <si>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</si>
  <si>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</si>
  <si>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</si>
  <si>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</si>
  <si>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</si>
  <si>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</si>
  <si>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</si>
  <si>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</si>
  <si>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</si>
  <si>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</si>
  <si>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</si>
  <si>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</si>
  <si>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</si>
  <si>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</si>
  <si>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</si>
  <si>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</si>
  <si>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</si>
  <si>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</si>
  <si>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</si>
  <si>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</si>
  <si>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</si>
  <si>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</si>
  <si>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</si>
  <si>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</si>
  <si>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</si>
  <si>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</si>
  <si>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</si>
  <si>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</si>
  <si>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</si>
  <si>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</si>
  <si>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</si>
  <si>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</si>
  <si>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</si>
  <si>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</si>
  <si>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</si>
  <si>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</si>
  <si>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</si>
  <si>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</si>
  <si>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</si>
  <si>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</si>
  <si>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</si>
  <si>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</si>
  <si>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</si>
  <si>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</si>
  <si>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</si>
  <si>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</si>
  <si>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</si>
  <si>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</si>
  <si>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</si>
  <si>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</si>
  <si>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</si>
  <si>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</si>
  <si>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</si>
  <si>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</si>
  <si>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</si>
  <si>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</si>
  <si>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</si>
  <si>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</si>
  <si>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</si>
  <si>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</si>
  <si>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</si>
  <si>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</si>
  <si>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</si>
  <si>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</si>
  <si>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</si>
  <si>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</si>
  <si>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</si>
  <si>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</si>
  <si>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</si>
  <si>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</si>
  <si>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</si>
  <si>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</si>
  <si>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</si>
  <si>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</si>
  <si>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</si>
  <si>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</si>
  <si>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</si>
  <si>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</si>
  <si>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</si>
  <si>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</si>
  <si>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</si>
  <si>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</si>
  <si>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</si>
  <si>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</si>
  <si>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</si>
  <si>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</si>
  <si>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</si>
  <si>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</si>
  <si>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</si>
  <si>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</si>
  <si>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</si>
  <si>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</si>
  <si>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</si>
  <si>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</si>
  <si>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</si>
  <si>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</si>
  <si>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</si>
  <si>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</si>
  <si>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</si>
  <si>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</si>
  <si>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</si>
  <si>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</si>
  <si>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</si>
  <si>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</si>
  <si>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</si>
  <si>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</si>
  <si>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</si>
  <si>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</si>
  <si>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</si>
  <si>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</si>
  <si>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</si>
  <si>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</si>
  <si>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</si>
  <si>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</si>
  <si>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</si>
  <si>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</si>
  <si>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</si>
  <si>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</si>
  <si>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</si>
  <si>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</si>
  <si>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</si>
  <si>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</si>
  <si>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</si>
  <si>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</si>
  <si>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</si>
  <si>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</si>
  <si>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</si>
  <si>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</si>
  <si>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</si>
  <si>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</si>
  <si>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</si>
  <si>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</si>
  <si>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</si>
  <si>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</si>
  <si>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</si>
  <si>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</si>
  <si>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</si>
  <si>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</si>
  <si>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</si>
  <si>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</si>
  <si>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</si>
  <si>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</si>
  <si>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</si>
  <si>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</si>
  <si>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</si>
  <si>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</si>
  <si>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</si>
  <si>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</si>
  <si>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</si>
  <si>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</si>
  <si>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</si>
  <si>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</si>
  <si>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</si>
  <si>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</si>
  <si>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</si>
  <si>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</si>
  <si>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</si>
  <si>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</si>
  <si>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</si>
  <si>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</si>
  <si>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</si>
  <si>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</si>
  <si>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</si>
  <si>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</si>
  <si>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</si>
  <si>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</si>
  <si>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</si>
  <si>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</si>
  <si>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</si>
  <si>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</si>
  <si>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</si>
  <si>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</si>
  <si>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</si>
  <si>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</si>
  <si>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</si>
  <si>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</si>
  <si>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</si>
  <si>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</si>
  <si>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</si>
  <si>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</si>
  <si>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</si>
  <si>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</si>
  <si>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</si>
  <si>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</si>
  <si>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</si>
  <si>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</si>
  <si>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</si>
  <si>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</si>
  <si>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</si>
  <si>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</si>
  <si>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</si>
  <si>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</si>
  <si>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</si>
  <si>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</si>
  <si>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</si>
  <si>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</si>
  <si>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</si>
  <si>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</si>
  <si>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</si>
  <si>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</si>
  <si>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</si>
  <si>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</si>
  <si>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</si>
  <si>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</si>
  <si>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</si>
  <si>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</si>
  <si>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</si>
  <si>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</si>
  <si>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</si>
  <si>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</si>
  <si>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</si>
  <si>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</si>
  <si>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</si>
  <si>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</si>
  <si>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</si>
  <si>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</si>
  <si>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</si>
  <si>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</si>
  <si>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</si>
  <si>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</si>
  <si>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</si>
  <si>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</si>
  <si>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</si>
  <si>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</si>
  <si>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</si>
  <si>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</si>
  <si>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</si>
  <si>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</si>
  <si>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</si>
  <si>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</si>
  <si>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</si>
  <si>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</si>
  <si>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</si>
  <si>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</si>
  <si>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</si>
  <si>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</si>
  <si>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</si>
  <si>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</si>
  <si>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</si>
  <si>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</si>
  <si>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</si>
  <si>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</si>
  <si>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</si>
  <si>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</si>
  <si>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</si>
  <si>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</si>
  <si>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</si>
  <si>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</si>
  <si>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</si>
  <si>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</si>
  <si>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</si>
  <si>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</si>
  <si>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</si>
  <si>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</si>
  <si>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</si>
  <si>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</si>
  <si>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</si>
  <si>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</si>
  <si>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</si>
  <si>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</si>
  <si>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</si>
  <si>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</si>
  <si>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</si>
  <si>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</si>
  <si>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</si>
  <si>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</si>
  <si>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</si>
  <si>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</si>
  <si>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</si>
  <si>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</si>
  <si>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</si>
  <si>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</si>
  <si>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</si>
  <si>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</si>
  <si>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</si>
  <si>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</si>
  <si>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</si>
  <si>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</si>
  <si>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</si>
  <si>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</si>
  <si>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</si>
  <si>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</si>
  <si>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</si>
  <si>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</si>
  <si>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</si>
  <si>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</si>
  <si>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</si>
  <si>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</si>
  <si>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</si>
  <si>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</si>
  <si>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</si>
  <si>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</si>
  <si>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</si>
  <si>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</si>
  <si>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</si>
  <si>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</si>
  <si>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</si>
  <si>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</si>
  <si>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</si>
  <si>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</si>
  <si>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</si>
  <si>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</si>
  <si>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</si>
  <si>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</si>
  <si>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</si>
  <si>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</si>
  <si>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</si>
  <si>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</si>
  <si>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</si>
  <si>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</si>
  <si>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</si>
  <si>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</si>
  <si>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</si>
  <si>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</si>
  <si>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</si>
  <si>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</si>
  <si>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</si>
  <si>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</si>
  <si>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</si>
  <si>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</si>
  <si>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</si>
  <si>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</si>
  <si>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</si>
  <si>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</si>
  <si>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</si>
  <si>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</si>
  <si>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</si>
  <si>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</si>
  <si>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</si>
  <si>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</si>
  <si>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</si>
  <si>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</si>
  <si>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</si>
  <si>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</si>
  <si>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</si>
  <si>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</si>
  <si>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</si>
  <si>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</si>
  <si>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</si>
  <si>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</si>
  <si>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</si>
  <si>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</si>
  <si>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</si>
  <si>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</si>
  <si>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</si>
  <si>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</si>
  <si>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</si>
  <si>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</si>
  <si>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</si>
  <si>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</si>
  <si>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</si>
  <si>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</si>
  <si>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</si>
  <si>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</si>
  <si>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</si>
  <si>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</si>
  <si>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</si>
  <si>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</si>
  <si>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</si>
  <si>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</si>
  <si>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</si>
  <si>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</si>
  <si>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</si>
  <si>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</si>
  <si>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</si>
  <si>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</si>
  <si>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</si>
  <si>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</si>
  <si>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</si>
  <si>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</si>
  <si>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</si>
  <si>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</si>
  <si>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</si>
  <si>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</si>
  <si>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</si>
  <si>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</si>
  <si>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</si>
  <si>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</si>
  <si>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</si>
  <si>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</si>
  <si>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</si>
  <si>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</si>
  <si>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</si>
  <si>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</si>
  <si>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</si>
  <si>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</si>
  <si>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</si>
  <si>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</si>
  <si>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</si>
  <si>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</si>
  <si>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</si>
  <si>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</si>
  <si>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</si>
  <si>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</si>
  <si>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</si>
  <si>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</si>
  <si>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</si>
  <si>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</si>
  <si>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</si>
  <si>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</si>
  <si>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</si>
  <si>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</si>
  <si>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</si>
  <si>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</si>
  <si>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</si>
  <si>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</si>
  <si>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</si>
  <si>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</si>
  <si>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</si>
  <si>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</si>
  <si>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</si>
  <si>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</si>
  <si>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</si>
  <si>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</si>
  <si>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</si>
  <si>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</si>
  <si>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</si>
  <si>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</si>
  <si>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</si>
  <si>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</si>
  <si>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</si>
  <si>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</si>
  <si>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</si>
  <si>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</si>
  <si>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</si>
  <si>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</si>
  <si>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</si>
  <si>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</si>
  <si>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</si>
  <si>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</si>
  <si>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</si>
  <si>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</si>
  <si>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</si>
  <si>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</si>
  <si>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</si>
  <si>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</si>
  <si>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</si>
  <si>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</si>
  <si>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</si>
  <si>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</si>
  <si>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</si>
  <si>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</si>
  <si>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</si>
  <si>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</si>
  <si>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</si>
  <si>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</si>
  <si>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</si>
  <si>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</si>
  <si>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</si>
  <si>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</si>
  <si>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</si>
  <si>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</si>
  <si>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</si>
  <si>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</si>
  <si>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</si>
  <si>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</si>
  <si>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</si>
  <si>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</si>
  <si>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</si>
  <si>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</si>
  <si>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</si>
  <si>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</si>
  <si>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</si>
  <si>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</si>
  <si>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</si>
  <si>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</si>
  <si>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</si>
  <si>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</si>
  <si>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</si>
  <si>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</si>
  <si>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</si>
  <si>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</si>
  <si>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</si>
  <si>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</si>
  <si>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</si>
  <si>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</si>
  <si>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</si>
  <si>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</si>
  <si>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</si>
  <si>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</si>
  <si>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</si>
  <si>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</si>
  <si>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</si>
  <si>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</si>
  <si>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</si>
  <si>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</si>
  <si>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</si>
  <si>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</si>
  <si>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</si>
  <si>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</si>
  <si>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</si>
  <si>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</si>
  <si>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</si>
  <si>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</si>
  <si>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</si>
  <si>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</si>
  <si>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</si>
  <si>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</si>
  <si>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</si>
  <si>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</si>
  <si>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</si>
  <si>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</si>
  <si>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</si>
  <si>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</si>
  <si>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</si>
  <si>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</si>
  <si>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</si>
  <si>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</si>
  <si>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</si>
  <si>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</si>
  <si>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</si>
  <si>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</si>
  <si>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</si>
  <si>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</si>
  <si>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</si>
  <si>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</si>
  <si>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</si>
  <si>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</si>
  <si>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</si>
  <si>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</si>
  <si>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</si>
  <si>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</si>
  <si>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</si>
  <si>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</si>
  <si>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</si>
  <si>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</si>
  <si>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</si>
  <si>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</si>
  <si>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</si>
  <si>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</si>
  <si>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</si>
  <si>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</si>
  <si>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</si>
  <si>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</si>
  <si>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</si>
  <si>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</si>
  <si>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</si>
  <si>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</si>
  <si>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</si>
  <si>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</si>
  <si>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</si>
  <si>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</si>
  <si>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</si>
  <si>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</si>
  <si>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</si>
  <si>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</si>
  <si>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</si>
  <si>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</si>
  <si>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</si>
  <si>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</si>
  <si>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</si>
  <si>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</si>
  <si>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</si>
  <si>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</si>
  <si>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</si>
  <si>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</si>
  <si>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</si>
  <si>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</si>
  <si>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</si>
  <si>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</si>
  <si>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</si>
  <si>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</si>
  <si>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</si>
  <si>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</si>
  <si>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</si>
  <si>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</si>
  <si>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</si>
  <si>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</si>
  <si>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</si>
  <si>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</si>
  <si>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</si>
  <si>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</si>
  <si>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</si>
  <si>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</si>
  <si>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</si>
  <si>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</si>
  <si>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</si>
  <si>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</si>
  <si>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</si>
  <si>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</si>
  <si>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</si>
  <si>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</si>
  <si>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</si>
  <si>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</si>
  <si>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</si>
  <si>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</si>
  <si>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</si>
  <si>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</si>
  <si>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</si>
  <si>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</si>
  <si>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</si>
  <si>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</si>
  <si>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</si>
  <si>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</si>
  <si>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</si>
  <si>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</si>
  <si>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</si>
  <si>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</si>
  <si>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</si>
  <si>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</si>
  <si>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</si>
  <si>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</si>
  <si>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</si>
  <si>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</si>
  <si>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</si>
  <si>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</si>
  <si>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</si>
  <si>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</si>
  <si>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</si>
  <si>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</si>
  <si>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</si>
  <si>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</si>
  <si>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</si>
  <si>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</si>
  <si>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</si>
  <si>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</si>
  <si>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</si>
  <si>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</si>
  <si>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</si>
  <si>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</si>
  <si>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</si>
  <si>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</si>
  <si>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</si>
  <si>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</si>
  <si>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</si>
  <si>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</si>
  <si>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</si>
  <si>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</si>
  <si>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</si>
  <si>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</si>
  <si>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</si>
  <si>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</si>
  <si>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</si>
  <si>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</si>
  <si>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</si>
  <si>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</si>
  <si>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</si>
  <si>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</si>
  <si>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</si>
  <si>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</si>
  <si>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</si>
  <si>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</si>
  <si>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</si>
  <si>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</si>
  <si>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</si>
  <si>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</si>
  <si>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</si>
  <si>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</si>
  <si>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</si>
  <si>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</si>
  <si>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</si>
  <si>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</si>
  <si>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</si>
  <si>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</si>
  <si>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</si>
  <si>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</si>
  <si>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</si>
  <si>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</si>
  <si>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</si>
  <si>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</si>
  <si>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</si>
  <si>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</si>
  <si>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</si>
  <si>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</si>
  <si>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</si>
  <si>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</si>
  <si>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</si>
  <si>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</si>
  <si>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</si>
  <si>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</si>
  <si>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</si>
  <si>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</si>
  <si>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</si>
  <si>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</si>
  <si>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</si>
  <si>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</si>
  <si>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</si>
  <si>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</si>
  <si>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</si>
  <si>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</si>
  <si>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</si>
  <si>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</si>
  <si>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</si>
  <si>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</si>
  <si>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</si>
  <si>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</si>
  <si>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</si>
  <si>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</si>
  <si>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</si>
  <si>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</si>
  <si>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</si>
  <si>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</si>
  <si>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</si>
  <si>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</si>
  <si>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</si>
  <si>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</si>
  <si>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</si>
  <si>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</si>
  <si>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</si>
  <si>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</si>
  <si>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</si>
  <si>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</si>
  <si>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</si>
  <si>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</si>
  <si>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</si>
  <si>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</si>
  <si>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</si>
  <si>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</si>
  <si>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</si>
  <si>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</si>
  <si>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</si>
  <si>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</si>
  <si>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</si>
  <si>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</si>
  <si>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</si>
  <si>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</si>
  <si>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</si>
  <si>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</si>
  <si>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</si>
  <si>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</si>
  <si>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</si>
  <si>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</si>
  <si>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</si>
  <si>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</si>
  <si>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</si>
  <si>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</si>
  <si>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</si>
  <si>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</si>
  <si>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</si>
  <si>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</si>
  <si>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</si>
  <si>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</si>
  <si>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</si>
  <si>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</si>
  <si>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</si>
  <si>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</si>
  <si>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</si>
  <si>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</si>
  <si>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</si>
  <si>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</si>
  <si>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</si>
  <si>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</si>
  <si>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</si>
  <si>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</si>
  <si>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</si>
  <si>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</si>
  <si>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</si>
  <si>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</si>
  <si>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</si>
  <si>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</si>
  <si>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</si>
  <si>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</si>
  <si>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</si>
  <si>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</si>
  <si>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</si>
  <si>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</si>
  <si>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</si>
  <si>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</si>
  <si>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</si>
  <si>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</si>
  <si>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</si>
  <si>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</si>
  <si>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</si>
  <si>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</si>
  <si>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</si>
  <si>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</si>
  <si>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</si>
  <si>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</si>
  <si>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</si>
  <si>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</si>
  <si>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</si>
  <si>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</si>
  <si>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</si>
  <si>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</si>
  <si>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</si>
  <si>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</si>
  <si>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</si>
  <si>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</si>
  <si>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</si>
  <si>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</si>
  <si>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</si>
  <si>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</si>
  <si>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</si>
  <si>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</si>
  <si>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</si>
  <si>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</si>
  <si>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</si>
  <si>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</si>
  <si>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</si>
  <si>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</si>
  <si>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</si>
  <si>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</si>
  <si>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</si>
  <si>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</si>
  <si>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</si>
  <si>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</si>
  <si>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</si>
  <si>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</si>
  <si>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</si>
  <si>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</si>
  <si>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</si>
  <si>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</si>
  <si>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</si>
  <si>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</si>
  <si>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</si>
  <si>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</si>
  <si>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</si>
  <si>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</si>
  <si>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</si>
  <si>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</si>
  <si>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</si>
  <si>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</si>
  <si>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</si>
  <si>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</si>
  <si>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</si>
  <si>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</si>
  <si>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</si>
  <si>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</si>
  <si>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</si>
  <si>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</si>
  <si>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</si>
  <si>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</si>
  <si>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</si>
  <si>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</si>
  <si>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</si>
  <si>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</si>
  <si>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</si>
  <si>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</si>
  <si>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</si>
  <si>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</si>
  <si>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</si>
  <si>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</si>
  <si>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</si>
  <si>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</si>
  <si>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</si>
  <si>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</si>
  <si>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</si>
  <si>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</si>
  <si>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</si>
  <si>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</si>
  <si>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</si>
  <si>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</si>
  <si>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</si>
  <si>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</si>
  <si>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</si>
  <si>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</si>
  <si>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</si>
  <si>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</si>
  <si>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</si>
  <si>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</si>
  <si>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</si>
  <si>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</si>
  <si>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</si>
  <si>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</si>
  <si>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</si>
  <si>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</si>
  <si>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</si>
  <si>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</si>
  <si>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</si>
  <si>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</si>
  <si>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</si>
  <si>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</si>
  <si>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</si>
  <si>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</si>
  <si>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</si>
  <si>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</si>
  <si>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</si>
  <si>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</si>
  <si>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</si>
  <si>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</si>
  <si>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</si>
  <si>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</si>
  <si>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</si>
  <si>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</si>
  <si>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</si>
  <si>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</si>
  <si>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</si>
  <si>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</si>
  <si>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</si>
  <si>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</si>
  <si>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</si>
  <si>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</si>
  <si>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</si>
  <si>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</si>
  <si>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</si>
  <si>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</si>
  <si>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</si>
  <si>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</si>
  <si>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</si>
  <si>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</si>
  <si>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</si>
  <si>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</si>
  <si>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</si>
  <si>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</si>
  <si>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</si>
  <si>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</si>
  <si>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</si>
  <si>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</si>
  <si>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</si>
  <si>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</si>
  <si>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</si>
  <si>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</si>
  <si>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</si>
  <si>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</si>
  <si>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</si>
  <si>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</si>
  <si>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</si>
  <si>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</si>
  <si>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</si>
  <si>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</si>
  <si>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</si>
  <si>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</si>
  <si>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</si>
  <si>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</si>
  <si>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</si>
  <si>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</si>
  <si>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</si>
  <si>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</si>
  <si>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</si>
  <si>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</si>
  <si>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</si>
  <si>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</si>
  <si>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</si>
  <si>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</si>
  <si>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</si>
  <si>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</si>
  <si>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</si>
  <si>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</si>
  <si>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</si>
  <si>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</si>
  <si>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</si>
  <si>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</si>
  <si>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</si>
  <si>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</si>
  <si>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</si>
  <si>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</si>
  <si>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</si>
  <si>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</si>
  <si>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</si>
  <si>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</si>
  <si>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</si>
  <si>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</si>
  <si>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</si>
  <si>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</si>
  <si>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</si>
  <si>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</si>
  <si>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</si>
  <si>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</si>
  <si>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</si>
  <si>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</si>
  <si>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</si>
  <si>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</si>
  <si>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</si>
  <si>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</si>
  <si>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</si>
  <si>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</si>
  <si>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</si>
  <si>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</si>
  <si>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</si>
  <si>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</si>
  <si>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</si>
  <si>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</si>
  <si>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</si>
  <si>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</si>
  <si>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</si>
  <si>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</si>
  <si>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</si>
  <si>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</si>
  <si>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</si>
  <si>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</si>
  <si>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</si>
  <si>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</si>
  <si>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</si>
  <si>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</si>
  <si>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</si>
  <si>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</si>
  <si>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</si>
  <si>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</si>
  <si>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</si>
  <si>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</si>
  <si>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</si>
  <si>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</si>
  <si>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</si>
  <si>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</si>
  <si>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</si>
  <si>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</si>
  <si>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</si>
  <si>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</si>
  <si>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</si>
  <si>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</si>
  <si>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</si>
  <si>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</si>
  <si>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</si>
  <si>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</si>
  <si>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</si>
  <si>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</si>
  <si>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</si>
  <si>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</si>
  <si>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</si>
  <si>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</si>
  <si>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</si>
  <si>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</si>
  <si>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</si>
  <si>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</si>
  <si>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</si>
  <si>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</si>
  <si>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</si>
  <si>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</si>
  <si>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</si>
  <si>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</si>
  <si>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</si>
  <si>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</si>
  <si>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</si>
  <si>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</si>
  <si>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</si>
  <si>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</si>
  <si>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</si>
  <si>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</si>
  <si>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</si>
  <si>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</si>
  <si>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</si>
  <si>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</si>
  <si>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</si>
  <si>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</si>
  <si>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</si>
  <si>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</si>
  <si>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</si>
  <si>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</si>
  <si>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</si>
  <si>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</si>
  <si>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</si>
  <si>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</si>
  <si>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</si>
  <si>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</si>
  <si>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</si>
  <si>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</si>
  <si>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</si>
  <si>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</si>
  <si>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</si>
  <si>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</si>
  <si>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</si>
  <si>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</si>
  <si>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</si>
  <si>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</si>
  <si>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</si>
  <si>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</si>
  <si>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</si>
  <si>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</si>
  <si>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</si>
  <si>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</si>
  <si>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</si>
  <si>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</si>
  <si>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</si>
  <si>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</si>
  <si>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</si>
  <si>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</si>
  <si>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</si>
  <si>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</si>
  <si>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</si>
  <si>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</si>
  <si>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</si>
  <si>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</si>
  <si>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</si>
  <si>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</si>
  <si>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</si>
  <si>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</si>
  <si>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</si>
  <si>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</si>
  <si>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</si>
  <si>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</si>
  <si>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</si>
  <si>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</si>
  <si>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</si>
  <si>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</si>
  <si>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</si>
  <si>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</si>
  <si>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</si>
  <si>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</si>
  <si>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</si>
  <si>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</si>
  <si>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</si>
  <si>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</si>
  <si>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</si>
  <si>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</si>
  <si>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</si>
  <si>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</si>
  <si>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</si>
  <si>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</si>
  <si>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</si>
  <si>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</si>
  <si>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</si>
  <si>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</si>
  <si>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</si>
  <si>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</si>
  <si>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</si>
  <si>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</si>
  <si>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</si>
  <si>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</si>
  <si>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</si>
  <si>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</si>
  <si>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</si>
  <si>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</si>
  <si>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</si>
  <si>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</si>
  <si>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</si>
  <si>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</si>
  <si>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</si>
  <si>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</si>
  <si>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</si>
  <si>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</si>
  <si>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</si>
  <si>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</si>
  <si>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</si>
  <si>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</si>
  <si>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</si>
  <si>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</si>
  <si>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</si>
  <si>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</si>
  <si>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</si>
  <si>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</si>
  <si>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</si>
  <si>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</si>
  <si>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</si>
  <si>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</si>
  <si>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</si>
  <si>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</si>
  <si>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</si>
  <si>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</si>
  <si>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</si>
  <si>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</si>
  <si>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</si>
  <si>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</si>
  <si>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</si>
  <si>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</si>
  <si>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</si>
  <si>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</si>
  <si>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</si>
  <si>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</si>
  <si>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</si>
  <si>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</si>
  <si>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</si>
  <si>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</si>
  <si>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</si>
  <si>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</si>
  <si>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</si>
  <si>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</si>
  <si>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</si>
  <si>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</si>
  <si>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</si>
  <si>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</si>
  <si>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</si>
  <si>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</si>
  <si>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</si>
  <si>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</si>
  <si>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</si>
  <si>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</si>
  <si>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</si>
  <si>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</si>
  <si>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</si>
  <si>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</si>
  <si>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</si>
  <si>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</si>
  <si>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</si>
  <si>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</si>
  <si>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</si>
  <si>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</si>
  <si>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</si>
  <si>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</si>
  <si>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</si>
  <si>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</si>
  <si>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</si>
  <si>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</si>
  <si>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</si>
  <si>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</si>
  <si>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</si>
  <si>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</si>
  <si>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</si>
  <si>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</si>
  <si>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</si>
  <si>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</si>
  <si>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</si>
  <si>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</si>
  <si>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</si>
  <si>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</si>
  <si>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</si>
  <si>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</si>
  <si>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</si>
  <si>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</si>
  <si>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</si>
  <si>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</si>
  <si>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</si>
  <si>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</si>
  <si>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</si>
  <si>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</si>
  <si>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</si>
  <si>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</si>
  <si>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</si>
  <si>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</si>
  <si>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</si>
  <si>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</si>
  <si>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</si>
  <si>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</si>
  <si>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</si>
  <si>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</si>
  <si>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</si>
  <si>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</si>
  <si>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</si>
  <si>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</si>
  <si>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</si>
  <si>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</si>
  <si>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</si>
  <si>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</si>
  <si>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</si>
  <si>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</si>
  <si>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</si>
  <si>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</si>
  <si>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</si>
  <si>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</si>
  <si>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</si>
  <si>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</si>
  <si>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</si>
  <si>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</si>
  <si>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</si>
  <si>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</si>
  <si>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</si>
  <si>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</si>
  <si>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</si>
  <si>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</si>
  <si>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</si>
  <si>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</si>
  <si>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</si>
  <si>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</si>
  <si>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</si>
  <si>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</si>
  <si>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</si>
  <si>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</si>
  <si>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</si>
  <si>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</si>
  <si>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</si>
  <si>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</si>
  <si>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</si>
  <si>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</si>
  <si>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</si>
  <si>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</si>
  <si>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</si>
  <si>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</si>
  <si>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</si>
  <si>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</si>
  <si>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</si>
  <si>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</si>
  <si>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</si>
  <si>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</si>
  <si>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</si>
  <si>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</si>
  <si>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</si>
  <si>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</si>
  <si>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</si>
  <si>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</si>
  <si>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</si>
  <si>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</si>
  <si>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</si>
  <si>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</si>
  <si>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</si>
  <si>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</si>
  <si>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</si>
  <si>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</si>
  <si>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</si>
  <si>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</si>
  <si>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</si>
  <si>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</si>
  <si>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</si>
  <si>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</si>
  <si>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</si>
  <si>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</si>
  <si>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</si>
  <si>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</si>
  <si>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</si>
  <si>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</si>
  <si>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</si>
  <si>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</si>
  <si>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</si>
  <si>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</si>
  <si>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</si>
  <si>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</si>
  <si>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</si>
  <si>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</si>
  <si>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</si>
  <si>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</si>
  <si>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</si>
  <si>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</si>
  <si>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</si>
  <si>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</si>
  <si>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</si>
  <si>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</si>
  <si>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</si>
  <si>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</si>
  <si>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</si>
  <si>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</si>
  <si>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</si>
  <si>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</si>
  <si>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</si>
  <si>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</si>
  <si>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</si>
  <si>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</si>
  <si>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</si>
  <si>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</si>
  <si>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</si>
  <si>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</si>
  <si>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</si>
  <si>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</si>
  <si>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</si>
  <si>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</si>
  <si>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</si>
  <si>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</si>
  <si>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</si>
  <si>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</si>
  <si>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</si>
  <si>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</si>
  <si>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</si>
  <si>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</si>
  <si>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</si>
  <si>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</si>
  <si>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</si>
  <si>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</si>
  <si>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</si>
  <si>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</si>
  <si>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</si>
  <si>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</si>
  <si>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</si>
  <si>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</si>
  <si>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</si>
  <si>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</si>
  <si>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</si>
  <si>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</si>
  <si>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</si>
  <si>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</si>
  <si>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</si>
  <si>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</si>
  <si>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</si>
  <si>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</si>
  <si>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</si>
  <si>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</si>
  <si>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</si>
  <si>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</si>
  <si>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</si>
  <si>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</si>
  <si>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</si>
  <si>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</si>
  <si>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</si>
  <si>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</si>
  <si>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</si>
  <si>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</si>
  <si>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</si>
  <si>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</si>
  <si>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</si>
  <si>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</si>
  <si>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</si>
  <si>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</si>
  <si>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</si>
  <si>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</si>
  <si>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</si>
  <si>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</si>
  <si>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</si>
  <si>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</si>
  <si>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</si>
  <si>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</si>
  <si>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</si>
  <si>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</si>
  <si>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</si>
  <si>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</si>
  <si>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</si>
  <si>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</si>
  <si>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</si>
  <si>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</si>
  <si>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</si>
  <si>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</si>
  <si>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</si>
  <si>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</si>
  <si>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</si>
  <si>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</si>
  <si>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</si>
  <si>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</si>
  <si>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</si>
  <si>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</si>
  <si>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</si>
  <si>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</si>
  <si>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</si>
  <si>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</si>
  <si>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</si>
  <si>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</si>
  <si>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</si>
  <si>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</si>
  <si>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</si>
  <si>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</si>
  <si>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</si>
  <si>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</si>
  <si>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</si>
  <si>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</si>
  <si>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</si>
  <si>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</si>
  <si>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</si>
  <si>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</si>
  <si>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</si>
  <si>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</si>
  <si>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</si>
  <si>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</si>
  <si>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</si>
  <si>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</si>
  <si>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</si>
  <si>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</si>
  <si>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</si>
  <si>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</si>
  <si>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</si>
  <si>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</si>
  <si>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</si>
  <si>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</si>
  <si>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</si>
  <si>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</si>
  <si>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</si>
  <si>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</si>
  <si>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</si>
  <si>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</si>
  <si>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</si>
  <si>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</si>
  <si>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</si>
  <si>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</si>
  <si>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</si>
  <si>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</si>
  <si>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</si>
  <si>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</si>
  <si>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</si>
  <si>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</si>
  <si>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</si>
  <si>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</si>
  <si>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</si>
  <si>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</si>
  <si>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</si>
  <si>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</si>
  <si>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</si>
  <si>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</si>
  <si>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</si>
  <si>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</si>
  <si>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</si>
  <si>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</si>
  <si>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</si>
  <si>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</si>
  <si>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</si>
  <si>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</si>
  <si>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</si>
  <si>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</si>
  <si>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</si>
  <si>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</si>
  <si>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</si>
  <si>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</si>
  <si>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</si>
  <si>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</si>
  <si>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</si>
  <si>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</si>
  <si>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</si>
  <si>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</si>
  <si>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</si>
  <si>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</si>
  <si>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</si>
  <si>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</si>
  <si>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</si>
  <si>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</si>
  <si>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</si>
  <si>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</si>
  <si>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</si>
  <si>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</si>
  <si>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</si>
  <si>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</si>
  <si>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</si>
  <si>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</si>
  <si>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</si>
  <si>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</si>
  <si>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</si>
  <si>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</si>
  <si>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</si>
  <si>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</si>
  <si>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</si>
  <si>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</si>
  <si>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</si>
  <si>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</si>
  <si>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</si>
  <si>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</si>
  <si>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</si>
  <si>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</si>
  <si>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</si>
  <si>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</si>
  <si>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</si>
  <si>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</si>
  <si>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</si>
  <si>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</si>
  <si>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</si>
  <si>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</si>
  <si>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</si>
  <si>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</si>
  <si>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</si>
  <si>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</si>
  <si>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</si>
  <si>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</si>
  <si>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</si>
  <si>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</si>
  <si>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</si>
  <si>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</si>
  <si>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</si>
  <si>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</si>
  <si>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</si>
  <si>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</si>
  <si>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</si>
  <si>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</si>
  <si>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</si>
  <si>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</si>
  <si>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</si>
  <si>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</si>
  <si>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</si>
  <si>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</si>
  <si>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</si>
  <si>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</si>
  <si>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</si>
  <si>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</si>
  <si>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</si>
  <si>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</si>
  <si>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</si>
  <si>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</si>
  <si>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</si>
  <si>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</si>
  <si>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</si>
  <si>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</si>
  <si>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</si>
  <si>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</si>
  <si>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</si>
  <si>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</si>
  <si>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</si>
  <si>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</si>
  <si>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</si>
  <si>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</si>
  <si>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</si>
  <si>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</si>
  <si>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</si>
  <si>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</si>
  <si>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</si>
  <si>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</si>
  <si>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</si>
  <si>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</si>
  <si>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</si>
  <si>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</si>
  <si>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</si>
  <si>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</si>
  <si>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</si>
  <si>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</si>
  <si>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</si>
  <si>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</si>
  <si>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</si>
  <si>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</si>
  <si>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</si>
  <si>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</si>
  <si>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</si>
  <si>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</si>
  <si>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</si>
  <si>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</si>
  <si>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</si>
  <si>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</si>
  <si>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</si>
  <si>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</si>
  <si>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</si>
  <si>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</si>
  <si>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</si>
  <si>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</si>
  <si>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</si>
  <si>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</si>
  <si>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</si>
  <si>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</si>
  <si>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</si>
  <si>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</si>
  <si>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</si>
  <si>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</si>
  <si>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</si>
  <si>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</si>
  <si>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</si>
  <si>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</si>
  <si>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</si>
  <si>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</si>
  <si>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</si>
  <si>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</si>
  <si>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</si>
  <si>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</si>
  <si>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</si>
  <si>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</si>
  <si>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</si>
  <si>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</si>
  <si>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</si>
  <si>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</si>
  <si>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</si>
  <si>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</si>
  <si>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</si>
  <si>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</si>
  <si>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</si>
  <si>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</si>
  <si>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</si>
  <si>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</si>
  <si>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</si>
  <si>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</si>
  <si>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</si>
  <si>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</si>
  <si>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</si>
  <si>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</si>
  <si>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</si>
  <si>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</si>
  <si>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</si>
  <si>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</si>
  <si>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</si>
  <si>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</si>
  <si>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</si>
  <si>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</si>
  <si>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</si>
  <si>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</si>
  <si>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</si>
  <si>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</si>
  <si>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</si>
  <si>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</si>
  <si>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</si>
  <si>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</si>
  <si>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</si>
  <si>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</si>
  <si>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</si>
  <si>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</si>
  <si>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</si>
  <si>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</si>
  <si>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</si>
  <si>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</si>
  <si>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</si>
  <si>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</si>
  <si>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</si>
  <si>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</si>
  <si>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</si>
  <si>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</si>
  <si>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</si>
  <si>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</si>
  <si>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</si>
  <si>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</si>
  <si>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</si>
  <si>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</si>
  <si>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</si>
  <si>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</si>
  <si>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</si>
  <si>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</si>
  <si>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</si>
  <si>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</si>
  <si>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</si>
  <si>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</si>
  <si>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</si>
  <si>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</si>
  <si>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</si>
  <si>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</si>
  <si>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</si>
  <si>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</si>
  <si>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</si>
  <si>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</si>
  <si>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</si>
  <si>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</si>
  <si>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</si>
  <si>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</si>
  <si>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</si>
  <si>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</si>
  <si>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</si>
  <si>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</si>
  <si>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</si>
  <si>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</si>
  <si>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</si>
  <si>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</si>
  <si>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</si>
  <si>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</si>
  <si>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</si>
  <si>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</si>
  <si>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</si>
  <si>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</si>
  <si>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</si>
  <si>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</si>
  <si>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</si>
  <si>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</si>
  <si>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</si>
  <si>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</si>
  <si>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</si>
  <si>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</si>
  <si>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</si>
  <si>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</si>
  <si>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</si>
  <si>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</si>
  <si>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</si>
  <si>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</si>
  <si>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</si>
  <si>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</si>
  <si>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</si>
  <si>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</si>
  <si>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</si>
  <si>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</si>
  <si>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</si>
  <si>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</si>
  <si>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</si>
  <si>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</si>
  <si>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</si>
  <si>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</si>
  <si>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</si>
  <si>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</si>
  <si>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</si>
  <si>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</si>
  <si>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</si>
  <si>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</si>
  <si>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</si>
  <si>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</si>
  <si>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</si>
  <si>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</si>
  <si>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</si>
  <si>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</si>
  <si>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</si>
  <si>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</si>
  <si>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</si>
  <si>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</si>
  <si>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</si>
  <si>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</si>
  <si>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</si>
  <si>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</si>
  <si>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</si>
  <si>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</si>
  <si>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</si>
  <si>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</si>
  <si>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</si>
  <si>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</si>
  <si>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</si>
  <si>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</si>
  <si>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</si>
  <si>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</si>
  <si>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</si>
  <si>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</si>
  <si>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</si>
  <si>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</si>
  <si>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</si>
  <si>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</si>
  <si>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</si>
  <si>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</si>
  <si>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</si>
  <si>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</si>
  <si>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</si>
  <si>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</si>
  <si>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</si>
  <si>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</si>
  <si>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</si>
  <si>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</si>
  <si>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</si>
  <si>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</si>
  <si>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</si>
  <si>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</si>
  <si>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</si>
  <si>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</si>
  <si>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</si>
  <si>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</si>
  <si>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</si>
  <si>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</si>
  <si>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</si>
  <si>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</si>
  <si>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</si>
  <si>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</si>
  <si>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</si>
  <si>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</si>
  <si>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</si>
  <si>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</si>
  <si>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</si>
  <si>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</si>
  <si>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</si>
  <si>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</si>
  <si>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</si>
  <si>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</si>
  <si>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</si>
  <si>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</si>
  <si>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</si>
  <si>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</si>
  <si>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</si>
  <si>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</si>
  <si>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</si>
  <si>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</si>
  <si>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</si>
  <si>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</si>
  <si>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</si>
  <si>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</si>
  <si>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</si>
  <si>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</si>
  <si>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</si>
  <si>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</si>
  <si>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</si>
  <si>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</si>
  <si>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</si>
  <si>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</si>
  <si>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</si>
  <si>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</si>
  <si>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</si>
  <si>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</si>
  <si>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</si>
  <si>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</si>
  <si>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</si>
  <si>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</si>
  <si>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</si>
  <si>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</si>
  <si>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</si>
  <si>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</si>
  <si>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</si>
  <si>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</si>
  <si>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</si>
  <si>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</si>
  <si>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</si>
  <si>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</si>
  <si>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</si>
  <si>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</si>
  <si>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</si>
  <si>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</si>
  <si>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</si>
  <si>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</si>
  <si>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</si>
  <si>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</si>
  <si>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</si>
  <si>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</si>
  <si>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</si>
  <si>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</si>
  <si>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</si>
  <si>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</si>
  <si>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</si>
  <si>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</si>
  <si>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</si>
  <si>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</si>
  <si>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</si>
  <si>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</si>
  <si>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</si>
  <si>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</si>
  <si>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</si>
  <si>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</si>
  <si>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</si>
  <si>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</si>
  <si>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</si>
  <si>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</si>
  <si>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</si>
  <si>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</si>
  <si>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</si>
  <si>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</si>
  <si>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</si>
  <si>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</si>
  <si>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</si>
  <si>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</si>
  <si>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</si>
  <si>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</si>
  <si>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</si>
  <si>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</si>
  <si>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</si>
  <si>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</si>
  <si>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</si>
  <si>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</si>
  <si>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</si>
  <si>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</si>
  <si>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</si>
  <si>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</si>
  <si>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</si>
  <si>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</si>
  <si>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</si>
  <si>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</si>
  <si>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</si>
  <si>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</si>
  <si>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</si>
  <si>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</si>
  <si>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</si>
  <si>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</si>
  <si>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</si>
  <si>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</si>
  <si>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</si>
  <si>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</si>
  <si>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</si>
  <si>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</si>
  <si>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</si>
  <si>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</si>
  <si>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</si>
  <si>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</si>
  <si>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</si>
  <si>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</si>
  <si>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</si>
  <si>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</si>
  <si>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</si>
  <si>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</si>
  <si>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</si>
  <si>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</si>
  <si>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</si>
  <si>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</si>
  <si>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</si>
  <si>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</si>
  <si>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</si>
  <si>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</si>
  <si>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</si>
  <si>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</si>
  <si>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</si>
  <si>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</si>
  <si>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</si>
  <si>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</si>
  <si>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</si>
  <si>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</si>
  <si>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</si>
  <si>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</si>
  <si>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</si>
  <si>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</si>
  <si>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</si>
  <si>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</si>
  <si>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</si>
  <si>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</si>
  <si>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</si>
  <si>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</si>
  <si>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</si>
  <si>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</si>
  <si>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</si>
  <si>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</si>
  <si>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</si>
  <si>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</si>
  <si>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</si>
  <si>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</si>
  <si>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</si>
  <si>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</si>
  <si>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</si>
  <si>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</si>
  <si>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</si>
  <si>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</si>
  <si>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</si>
  <si>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</si>
  <si>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</si>
  <si>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</si>
  <si>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</si>
  <si>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</si>
  <si>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</si>
  <si>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</si>
  <si>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</si>
  <si>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</si>
  <si>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</si>
  <si>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</si>
  <si>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</si>
  <si>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</si>
  <si>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</si>
  <si>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</si>
  <si>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</si>
  <si>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</si>
  <si>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</si>
  <si>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</si>
  <si>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</si>
  <si>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</si>
  <si>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</si>
  <si>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</si>
  <si>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</si>
  <si>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</si>
  <si>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</si>
  <si>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</si>
  <si>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</si>
  <si>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</si>
  <si>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</si>
  <si>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</si>
  <si>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</si>
  <si>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</si>
  <si>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</si>
  <si>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</si>
  <si>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</si>
  <si>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</si>
  <si>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</si>
  <si>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</si>
  <si>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</si>
  <si>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</si>
  <si>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</si>
  <si>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</si>
  <si>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</si>
  <si>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</si>
  <si>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</si>
  <si>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</si>
  <si>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</si>
  <si>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</si>
  <si>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</si>
  <si>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</si>
  <si>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</si>
  <si>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</si>
  <si>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</si>
  <si>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</si>
  <si>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</si>
  <si>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</si>
  <si>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</si>
  <si>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</si>
  <si>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</si>
  <si>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</si>
  <si>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</si>
  <si>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</si>
  <si>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</si>
  <si>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</si>
  <si>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</si>
  <si>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</si>
  <si>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</si>
  <si>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</si>
  <si>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</si>
  <si>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</si>
  <si>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</si>
  <si>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</si>
  <si>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</si>
  <si>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</si>
  <si>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</si>
  <si>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</si>
  <si>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</si>
  <si>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</si>
  <si>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</si>
  <si>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</si>
  <si>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</si>
  <si>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</si>
  <si>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</si>
  <si>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</si>
  <si>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</si>
  <si>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</si>
  <si>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</si>
  <si>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</si>
  <si>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</si>
  <si>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</si>
  <si>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</si>
  <si>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</si>
  <si>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</si>
  <si>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</si>
  <si>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</si>
  <si>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</si>
  <si>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</si>
  <si>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</si>
  <si>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</si>
  <si>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</si>
  <si>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</si>
  <si>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</si>
  <si>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</si>
  <si>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</si>
  <si>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</si>
  <si>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</si>
  <si>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</si>
  <si>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</si>
  <si>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</si>
  <si>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</si>
  <si>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</si>
  <si>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</si>
  <si>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</si>
  <si>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</si>
  <si>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</si>
  <si>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</si>
  <si>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</si>
  <si>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</si>
  <si>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</si>
  <si>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</si>
  <si>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</si>
  <si>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</si>
  <si>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</si>
  <si>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</si>
  <si>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</si>
  <si>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</si>
  <si>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</si>
  <si>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</si>
  <si>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</si>
  <si>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</si>
  <si>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</si>
  <si>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</si>
  <si>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</si>
  <si>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</si>
  <si>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</si>
  <si>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</si>
  <si>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</si>
  <si>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</si>
  <si>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</si>
  <si>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</si>
  <si>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</si>
  <si>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</si>
  <si>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</si>
  <si>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</si>
  <si>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</si>
  <si>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</si>
  <si>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</si>
  <si>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</si>
  <si>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</si>
  <si>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</si>
  <si>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</si>
  <si>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</si>
  <si>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</si>
  <si>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</si>
  <si>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</si>
  <si>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</si>
  <si>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</si>
  <si>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</si>
  <si>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</si>
  <si>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</si>
  <si>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</si>
  <si>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</si>
  <si>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</si>
  <si>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</si>
  <si>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</si>
  <si>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</si>
  <si>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</si>
  <si>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</si>
  <si>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</si>
  <si>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</si>
  <si>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</si>
  <si>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</si>
  <si>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</si>
  <si>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</si>
  <si>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</si>
  <si>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</si>
  <si>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</si>
  <si>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</si>
  <si>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</si>
  <si>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</si>
  <si>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</si>
  <si>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</si>
  <si>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</si>
  <si>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</si>
  <si>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</si>
  <si>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</si>
  <si>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</si>
  <si>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</si>
  <si>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</si>
  <si>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</si>
  <si>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</si>
  <si>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</si>
  <si>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</si>
  <si>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</si>
  <si>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</si>
  <si>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</si>
  <si>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</si>
  <si>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</si>
  <si>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</si>
  <si>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</si>
  <si>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</si>
  <si>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</si>
  <si>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</si>
  <si>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</si>
  <si>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</si>
  <si>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</si>
  <si>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</si>
  <si>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</si>
  <si>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</si>
  <si>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</si>
  <si>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</si>
  <si>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</si>
  <si>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</si>
  <si>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</si>
  <si>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</si>
  <si>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</si>
  <si>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</si>
  <si>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</si>
  <si>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</si>
  <si>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</si>
  <si>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</si>
  <si>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</si>
  <si>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</si>
  <si>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</si>
  <si>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</si>
  <si>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</si>
  <si>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</si>
  <si>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</si>
  <si>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</si>
  <si>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</si>
  <si>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</si>
  <si>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</si>
  <si>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</si>
  <si>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</si>
  <si>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</si>
  <si>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</si>
  <si>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</si>
  <si>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</si>
  <si>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</si>
  <si>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</si>
  <si>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</si>
  <si>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</si>
  <si>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</si>
  <si>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</si>
  <si>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</si>
  <si>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</si>
  <si>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</si>
  <si>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</si>
  <si>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</si>
  <si>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</si>
  <si>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</si>
  <si>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</si>
  <si>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</si>
  <si>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</si>
  <si>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</si>
  <si>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</si>
  <si>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</si>
  <si>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</si>
  <si>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</si>
  <si>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</si>
  <si>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</si>
  <si>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</si>
  <si>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</si>
  <si>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</si>
  <si>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</si>
  <si>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</si>
  <si>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</si>
  <si>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</si>
  <si>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</si>
  <si>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</si>
  <si>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</si>
  <si>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</si>
  <si>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</si>
  <si>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</si>
  <si>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</si>
  <si>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</si>
  <si>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</si>
  <si>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</si>
  <si>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</si>
  <si>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</si>
  <si>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</si>
  <si>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</si>
  <si>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</si>
  <si>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</si>
  <si>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</si>
  <si>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</si>
  <si>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</si>
  <si>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</si>
  <si>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</si>
  <si>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</si>
  <si>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</si>
  <si>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</si>
  <si>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</si>
  <si>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</si>
  <si>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</si>
  <si>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</si>
  <si>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</si>
  <si>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</si>
  <si>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</si>
  <si>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</si>
  <si>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</si>
  <si>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</si>
  <si>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</si>
  <si>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</si>
  <si>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</si>
  <si>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</si>
  <si>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</si>
  <si>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</si>
  <si>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</si>
  <si>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</si>
  <si>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</si>
  <si>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</si>
  <si>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</si>
  <si>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</si>
  <si>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</si>
  <si>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</si>
  <si>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</si>
  <si>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</si>
  <si>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</si>
  <si>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</si>
  <si>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</si>
  <si>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</si>
  <si>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</si>
  <si>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</si>
  <si>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</si>
  <si>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</si>
  <si>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</si>
  <si>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</si>
  <si>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</si>
  <si>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</si>
  <si>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</si>
  <si>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</si>
  <si>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</si>
  <si>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</si>
  <si>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</si>
  <si>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</si>
  <si>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</si>
  <si>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</si>
  <si>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</si>
  <si>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</si>
  <si>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</si>
  <si>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</si>
  <si>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</si>
  <si>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</si>
  <si>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</si>
  <si>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</si>
  <si>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</si>
  <si>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</si>
  <si>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</si>
  <si>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</si>
  <si>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</si>
  <si>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</si>
  <si>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</si>
  <si>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</si>
  <si>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</si>
  <si>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</si>
  <si>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</si>
  <si>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</si>
  <si>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</si>
  <si>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</si>
  <si>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</si>
  <si>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</si>
  <si>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</si>
  <si>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</si>
  <si>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</si>
  <si>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</si>
  <si>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</si>
  <si>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</si>
  <si>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</si>
  <si>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</si>
  <si>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</si>
  <si>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</si>
  <si>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</si>
  <si>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</si>
  <si>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</si>
  <si>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</si>
  <si>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</si>
  <si>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</si>
  <si>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</si>
  <si>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</si>
  <si>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</si>
  <si>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</si>
  <si>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</si>
  <si>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</si>
  <si>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</si>
  <si>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</si>
  <si>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</si>
  <si>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</si>
  <si>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</si>
  <si>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</si>
  <si>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</si>
  <si>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</si>
  <si>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</si>
  <si>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</si>
  <si>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</si>
  <si>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</si>
  <si>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</si>
  <si>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</si>
  <si>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</si>
  <si>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</si>
  <si>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</si>
  <si>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</si>
  <si>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</si>
  <si>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</si>
  <si>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</si>
  <si>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</si>
  <si>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</si>
  <si>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</si>
  <si>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</si>
  <si>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</si>
  <si>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</si>
  <si>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</si>
  <si>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</si>
  <si>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</si>
  <si>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</si>
  <si>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</si>
  <si>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</si>
  <si>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</si>
  <si>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</si>
  <si>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</si>
  <si>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</si>
  <si>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</si>
  <si>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</si>
  <si>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</si>
  <si>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</si>
  <si>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</si>
  <si>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</si>
  <si>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</si>
  <si>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</si>
  <si>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</si>
  <si>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</si>
  <si>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</si>
  <si>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</si>
  <si>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</si>
  <si>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</si>
  <si>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</si>
  <si>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</si>
  <si>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</si>
  <si>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</si>
  <si>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</si>
  <si>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</si>
  <si>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</si>
  <si>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</si>
  <si>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</si>
  <si>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</si>
  <si>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</si>
  <si>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</si>
  <si>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</si>
  <si>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</si>
  <si>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</si>
  <si>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</si>
  <si>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</si>
  <si>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</si>
  <si>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</si>
  <si>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</si>
  <si>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</si>
  <si>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</si>
  <si>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</si>
  <si>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</si>
  <si>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</si>
  <si>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</si>
  <si>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</si>
  <si>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</si>
  <si>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</si>
  <si>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</si>
  <si>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</si>
  <si>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</si>
  <si>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</si>
  <si>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</si>
  <si>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</si>
  <si>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</si>
  <si>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</si>
  <si>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</si>
  <si>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</si>
  <si>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</si>
  <si>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</si>
  <si>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</si>
  <si>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</si>
  <si>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</si>
  <si>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</si>
  <si>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</si>
  <si>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</si>
  <si>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</si>
  <si>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</si>
  <si>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</si>
  <si>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</si>
  <si>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</si>
  <si>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</si>
  <si>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</si>
  <si>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</si>
  <si>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</si>
  <si>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</si>
  <si>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</si>
  <si>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</si>
  <si>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</si>
  <si>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</si>
  <si>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</si>
  <si>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</si>
  <si>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</si>
  <si>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</si>
  <si>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</si>
  <si>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</si>
  <si>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</si>
  <si>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</si>
  <si>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</si>
  <si>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</si>
  <si>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</si>
  <si>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</si>
  <si>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</si>
  <si>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</si>
  <si>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</si>
  <si>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</si>
  <si>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</si>
  <si>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</si>
  <si>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</si>
  <si>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</si>
  <si>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</si>
  <si>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</si>
  <si>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</si>
  <si>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</si>
  <si>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</si>
  <si>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</si>
  <si>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</si>
  <si>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</si>
  <si>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</si>
  <si>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</si>
  <si>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</si>
  <si>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</si>
  <si>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</si>
  <si>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</si>
  <si>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</si>
  <si>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</si>
  <si>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</si>
  <si>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</si>
  <si>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</si>
  <si>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</si>
  <si>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</si>
  <si>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</si>
  <si>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</si>
  <si>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</si>
  <si>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</si>
  <si>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</si>
  <si>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</si>
  <si>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</si>
  <si>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</si>
  <si>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</si>
  <si>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</si>
  <si>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</si>
  <si>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</si>
  <si>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</si>
  <si>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</si>
  <si>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</si>
  <si>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</si>
  <si>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</si>
  <si>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</si>
  <si>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</si>
  <si>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</si>
  <si>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</si>
  <si>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</si>
  <si>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</si>
  <si>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</si>
  <si>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</si>
  <si>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</si>
  <si>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</si>
  <si>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</si>
  <si>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</si>
  <si>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</si>
  <si>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</si>
  <si>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</si>
  <si>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</si>
  <si>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</si>
  <si>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</si>
  <si>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</si>
  <si>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</si>
  <si>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</si>
  <si>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</si>
  <si>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</si>
  <si>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</si>
  <si>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</si>
  <si>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</si>
  <si>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</si>
  <si>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</si>
  <si>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</si>
  <si>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</si>
  <si>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</si>
  <si>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</si>
  <si>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</si>
  <si>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</si>
  <si>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</si>
  <si>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</si>
  <si>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</si>
  <si>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</si>
  <si>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</si>
  <si>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</si>
  <si>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</si>
  <si>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</si>
  <si>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</si>
  <si>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</si>
  <si>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</si>
  <si>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</si>
  <si>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</si>
  <si>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</si>
  <si>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</si>
  <si>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</si>
  <si>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</si>
  <si>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</si>
  <si>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</si>
  <si>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</si>
  <si>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</si>
  <si>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</si>
  <si>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</si>
  <si>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</si>
  <si>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</si>
  <si>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</si>
  <si>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</si>
  <si>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</si>
  <si>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</si>
  <si>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</si>
  <si>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</si>
  <si>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</si>
  <si>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</si>
  <si>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</si>
  <si>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</si>
  <si>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</si>
  <si>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</si>
  <si>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</si>
  <si>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</si>
  <si>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</si>
  <si>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</si>
  <si>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</si>
  <si>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</si>
  <si>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</si>
  <si>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</si>
  <si>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</si>
  <si>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</si>
  <si>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</si>
  <si>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</si>
  <si>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</si>
  <si>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</si>
  <si>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</si>
  <si>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</si>
  <si>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</si>
  <si>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</si>
  <si>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</si>
  <si>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</si>
  <si>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</si>
  <si>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</si>
  <si>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</si>
  <si>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</si>
  <si>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</si>
  <si>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</si>
  <si>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</si>
  <si>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</si>
  <si>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</si>
  <si>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</si>
  <si>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</si>
  <si>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</si>
  <si>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</si>
  <si>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</si>
  <si>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</si>
  <si>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</si>
  <si>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</si>
  <si>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</si>
  <si>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</si>
  <si>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</si>
  <si>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</si>
  <si>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</si>
  <si>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</si>
  <si>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</si>
  <si>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</si>
  <si>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</si>
  <si>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</si>
  <si>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</si>
  <si>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</si>
  <si>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</si>
  <si>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</si>
  <si>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</si>
  <si>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</si>
  <si>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</si>
  <si>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</si>
  <si>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</si>
  <si>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</si>
  <si>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</si>
  <si>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</si>
  <si>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</si>
  <si>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</si>
  <si>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</si>
  <si>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</si>
  <si>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</si>
  <si>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</si>
  <si>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</si>
  <si>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</si>
  <si>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</si>
  <si>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</si>
  <si>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</si>
  <si>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</si>
  <si>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</si>
  <si>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</si>
  <si>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</si>
  <si>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</si>
  <si>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</si>
  <si>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</si>
  <si>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</si>
  <si>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</si>
  <si>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</si>
  <si>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</si>
  <si>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</si>
  <si>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</si>
  <si>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</si>
  <si>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</si>
  <si>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</si>
  <si>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</si>
  <si>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</si>
  <si>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</si>
  <si>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</si>
  <si>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</si>
  <si>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</si>
  <si>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</si>
  <si>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</si>
  <si>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</si>
  <si>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</si>
  <si>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</si>
  <si>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</si>
  <si>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</si>
  <si>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</si>
  <si>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</si>
  <si>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</si>
  <si>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</si>
  <si>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</si>
  <si>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</si>
  <si>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</si>
  <si>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</si>
  <si>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</si>
  <si>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</si>
  <si>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</si>
  <si>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</si>
  <si>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</si>
  <si>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</si>
  <si>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</si>
  <si>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</si>
  <si>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</si>
  <si>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</si>
  <si>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</si>
  <si>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</si>
  <si>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</si>
  <si>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</si>
  <si>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</si>
  <si>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</si>
  <si>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</si>
  <si>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</si>
  <si>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</si>
  <si>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</si>
  <si>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</si>
  <si>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</si>
  <si>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</si>
  <si>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</si>
  <si>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</si>
  <si>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</si>
  <si>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</si>
  <si>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</si>
  <si>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</si>
  <si>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</si>
  <si>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</si>
  <si>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</si>
  <si>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</si>
  <si>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</si>
  <si>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</si>
  <si>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</si>
  <si>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</si>
  <si>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</si>
  <si>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</si>
  <si>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</si>
  <si>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</si>
  <si>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</si>
  <si>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</si>
  <si>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</si>
  <si>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</si>
  <si>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</si>
  <si>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</si>
  <si>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</si>
  <si>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</si>
  <si>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</si>
  <si>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</si>
  <si>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</si>
  <si>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</si>
  <si>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</si>
  <si>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</si>
  <si>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</si>
  <si>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</si>
  <si>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</si>
  <si>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</si>
  <si>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</si>
  <si>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</si>
  <si>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</si>
  <si>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</si>
  <si>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</si>
  <si>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</si>
  <si>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</si>
  <si>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</si>
  <si>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</si>
  <si>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</si>
  <si>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</si>
  <si>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</si>
  <si>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</si>
  <si>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</si>
  <si>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</si>
  <si>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</si>
  <si>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</si>
  <si>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</si>
  <si>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</si>
  <si>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</si>
  <si>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</si>
  <si>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</si>
  <si>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</si>
  <si>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</si>
  <si>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</si>
  <si>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</si>
  <si>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</si>
  <si>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</si>
  <si>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</si>
  <si>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</si>
  <si>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</si>
  <si>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</si>
  <si>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</si>
  <si>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</si>
  <si>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</si>
  <si>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</si>
  <si>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</si>
  <si>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</si>
  <si>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</si>
  <si>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</si>
  <si>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</si>
  <si>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</si>
  <si>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</si>
  <si>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</si>
  <si>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</si>
  <si>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</si>
  <si>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</si>
  <si>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</si>
  <si>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</si>
  <si>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</si>
  <si>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</si>
  <si>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</si>
  <si>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</si>
  <si>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</si>
  <si>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</si>
  <si>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</si>
  <si>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</si>
  <si>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</si>
  <si>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</si>
  <si>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</si>
  <si>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</si>
  <si>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</si>
  <si>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</si>
  <si>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</si>
  <si>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</si>
  <si>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</si>
  <si>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</si>
  <si>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</si>
  <si>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</si>
  <si>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</si>
  <si>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</si>
  <si>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</si>
  <si>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</si>
  <si>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</si>
  <si>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</si>
  <si>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</si>
  <si>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</si>
  <si>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</si>
  <si>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</si>
  <si>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</si>
  <si>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</si>
  <si>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</si>
  <si>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</si>
  <si>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</si>
  <si>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</si>
  <si>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</si>
  <si>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</si>
  <si>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</si>
  <si>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</si>
  <si>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</si>
  <si>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</si>
  <si>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</si>
  <si>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</si>
  <si>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</si>
  <si>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</si>
  <si>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</si>
  <si>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</si>
  <si>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</si>
  <si>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</si>
  <si>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</si>
  <si>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</si>
  <si>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</si>
  <si>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</si>
  <si>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</si>
  <si>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</si>
  <si>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</si>
  <si>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</si>
  <si>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</si>
  <si>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</si>
  <si>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</si>
  <si>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</si>
  <si>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</si>
  <si>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</si>
  <si>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</si>
  <si>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</si>
  <si>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</si>
  <si>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</si>
  <si>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</si>
  <si>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</si>
  <si>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</si>
  <si>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</si>
  <si>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</si>
  <si>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</si>
  <si>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</si>
  <si>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</si>
  <si>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</si>
  <si>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</si>
  <si>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</si>
  <si>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</si>
  <si>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</si>
  <si>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</si>
  <si>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</si>
  <si>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</si>
  <si>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</si>
  <si>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</si>
  <si>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</si>
  <si>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</si>
  <si>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</si>
  <si>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</si>
  <si>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</si>
  <si>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</si>
  <si>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</si>
  <si>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</si>
  <si>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</si>
  <si>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</si>
  <si>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</si>
  <si>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</si>
  <si>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</si>
  <si>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</si>
  <si>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</si>
  <si>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</si>
  <si>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</si>
  <si>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</si>
  <si>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</si>
  <si>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</si>
  <si>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</si>
  <si>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</si>
  <si>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</si>
  <si>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</si>
  <si>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</si>
  <si>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</si>
  <si>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</si>
  <si>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</si>
  <si>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</si>
  <si>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</si>
  <si>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</si>
  <si>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</si>
  <si>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</si>
  <si>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</si>
  <si>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</si>
  <si>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</si>
  <si>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</si>
  <si>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</si>
  <si>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</si>
  <si>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</si>
  <si>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</si>
  <si>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</si>
  <si>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</si>
  <si>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</si>
  <si>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</si>
  <si>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</si>
  <si>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</si>
  <si>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</si>
  <si>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</si>
  <si>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</si>
  <si>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</si>
  <si>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</si>
  <si>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</si>
  <si>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</si>
  <si>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</si>
  <si>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</si>
  <si>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</si>
  <si>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</si>
  <si>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</si>
  <si>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</si>
  <si>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</si>
  <si>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</si>
  <si>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</si>
  <si>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</si>
  <si>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</si>
  <si>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</si>
  <si>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</si>
  <si>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</si>
  <si>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</si>
  <si>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</si>
  <si>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</si>
  <si>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</si>
  <si>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</si>
  <si>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</si>
  <si>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</si>
  <si>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</si>
  <si>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</si>
  <si>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</si>
  <si>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</si>
  <si>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</si>
  <si>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</si>
  <si>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</si>
  <si>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</si>
  <si>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</si>
  <si>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</si>
  <si>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</si>
  <si>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</si>
  <si>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</si>
  <si>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</si>
  <si>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</si>
  <si>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</si>
  <si>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</si>
  <si>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</si>
  <si>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</si>
  <si>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</si>
  <si>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</si>
  <si>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</si>
  <si>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</si>
  <si>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</si>
  <si>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</si>
  <si>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</si>
  <si>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</si>
  <si>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</si>
  <si>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</si>
  <si>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</si>
  <si>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</si>
  <si>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</si>
  <si>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</si>
  <si>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</si>
  <si>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</si>
  <si>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</si>
  <si>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</si>
  <si>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</si>
  <si>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</si>
  <si>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</si>
  <si>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</si>
  <si>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</si>
  <si>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</si>
  <si>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</si>
  <si>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</si>
  <si>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</si>
  <si>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</si>
  <si>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</si>
  <si>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</si>
  <si>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</si>
  <si>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</si>
  <si>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</si>
  <si>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</si>
  <si>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</si>
  <si>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</si>
  <si>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</si>
  <si>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</si>
  <si>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</si>
  <si>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</si>
  <si>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</si>
  <si>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</si>
  <si>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</si>
  <si>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</si>
  <si>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</si>
  <si>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</si>
  <si>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</si>
  <si>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</si>
  <si>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</si>
  <si>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</si>
  <si>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</si>
  <si>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</si>
  <si>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</si>
  <si>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</si>
  <si>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</si>
  <si>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</si>
  <si>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</si>
  <si>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</si>
  <si>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</si>
  <si>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</si>
  <si>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</si>
  <si>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</si>
  <si>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</si>
  <si>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</si>
  <si>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</si>
  <si>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</si>
  <si>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</si>
  <si>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</si>
  <si>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</si>
  <si>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</si>
  <si>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</si>
  <si>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</si>
  <si>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</si>
  <si>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</si>
  <si>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</si>
  <si>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</si>
  <si>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</si>
  <si>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</si>
  <si>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</si>
  <si>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</si>
  <si>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</si>
  <si>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</si>
  <si>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</si>
  <si>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</si>
  <si>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</si>
  <si>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</si>
  <si>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</si>
  <si>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</si>
  <si>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</si>
  <si>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</si>
  <si>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</si>
  <si>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</si>
  <si>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</si>
  <si>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</si>
  <si>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</si>
  <si>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</si>
  <si>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</si>
  <si>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</si>
  <si>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</si>
  <si>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</si>
  <si>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</si>
  <si>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</si>
  <si>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</si>
  <si>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</si>
  <si>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</si>
  <si>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</si>
  <si>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</si>
  <si>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</si>
  <si>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</si>
  <si>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</si>
  <si>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</si>
  <si>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</si>
  <si>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</si>
  <si>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</si>
  <si>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</si>
  <si>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</si>
  <si>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</si>
  <si>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</si>
  <si>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</si>
  <si>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</si>
  <si>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</si>
  <si>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</si>
  <si>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</si>
  <si>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</si>
  <si>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</si>
  <si>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</si>
  <si>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</si>
  <si>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</si>
  <si>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</si>
  <si>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</si>
  <si>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</si>
  <si>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</si>
  <si>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</si>
  <si>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</si>
  <si>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</si>
  <si>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</si>
  <si>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</si>
  <si>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</si>
  <si>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</si>
  <si>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</si>
  <si>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</si>
  <si>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</si>
  <si>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</si>
  <si>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</si>
  <si>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</si>
  <si>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</si>
  <si>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</si>
  <si>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</si>
  <si>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</si>
  <si>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</si>
  <si>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</si>
  <si>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</si>
  <si>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</si>
  <si>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</si>
  <si>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</si>
  <si>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</si>
  <si>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</si>
  <si>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</si>
  <si>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</si>
  <si>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</si>
  <si>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</si>
  <si>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</si>
  <si>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</si>
  <si>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</si>
  <si>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</si>
  <si>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</si>
  <si>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</si>
  <si>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</si>
  <si>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</si>
  <si>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</si>
  <si>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</si>
  <si>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</si>
  <si>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</si>
  <si>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</si>
  <si>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</si>
  <si>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</si>
  <si>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</si>
  <si>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</si>
  <si>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</si>
  <si>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</si>
  <si>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</si>
  <si>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</si>
  <si>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</si>
  <si>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</si>
  <si>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</si>
  <si>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</si>
  <si>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</si>
  <si>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</si>
  <si>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</si>
  <si>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</si>
  <si>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</si>
  <si>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</si>
  <si>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</si>
  <si>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</si>
  <si>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</si>
  <si>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</si>
  <si>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</si>
  <si>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</si>
  <si>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</si>
  <si>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</si>
  <si>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</si>
  <si>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</si>
  <si>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</si>
  <si>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</si>
  <si>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</si>
  <si>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</si>
  <si>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</si>
  <si>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</si>
  <si>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</si>
  <si>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</si>
  <si>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</si>
  <si>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</si>
  <si>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</si>
  <si>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</si>
  <si>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</si>
  <si>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</si>
  <si>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</si>
  <si>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</si>
  <si>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</si>
  <si>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</si>
  <si>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</si>
  <si>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</si>
  <si>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</si>
  <si>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</si>
  <si>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</si>
  <si>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</si>
  <si>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</si>
  <si>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</si>
  <si>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</si>
  <si>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</si>
  <si>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</si>
  <si>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</si>
  <si>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</si>
  <si>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</si>
  <si>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</si>
  <si>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</si>
  <si>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</si>
  <si>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</si>
  <si>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</si>
  <si>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</si>
  <si>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</si>
  <si>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</si>
  <si>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</si>
  <si>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</si>
  <si>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</si>
  <si>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</si>
  <si>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</si>
  <si>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</si>
  <si>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</si>
  <si>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</si>
  <si>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</si>
  <si>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</si>
  <si>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</si>
  <si>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</si>
  <si>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</si>
  <si>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</si>
  <si>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</si>
  <si>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</si>
  <si>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</si>
  <si>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</si>
  <si>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</si>
  <si>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</si>
  <si>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</si>
  <si>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</si>
  <si>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</si>
  <si>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</si>
  <si>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</si>
  <si>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</si>
  <si>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</si>
  <si>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</si>
  <si>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</si>
  <si>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</si>
  <si>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</si>
  <si>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</si>
  <si>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</si>
  <si>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</si>
  <si>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</si>
  <si>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</si>
  <si>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</si>
  <si>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</si>
  <si>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</si>
  <si>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</si>
  <si>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</si>
  <si>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</si>
  <si>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</si>
  <si>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</si>
  <si>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</si>
  <si>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</si>
  <si>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</si>
  <si>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</si>
  <si>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</si>
  <si>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</si>
  <si>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</si>
  <si>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</si>
  <si>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</si>
  <si>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</si>
  <si>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</si>
  <si>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</si>
  <si>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</si>
  <si>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</si>
  <si>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</si>
  <si>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</si>
  <si>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</si>
  <si>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</si>
  <si>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</si>
  <si>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</si>
  <si>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</si>
  <si>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</si>
  <si>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</si>
  <si>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</si>
  <si>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</si>
  <si>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</si>
  <si>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</si>
  <si>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</si>
  <si>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</si>
  <si>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</si>
  <si>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</si>
  <si>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</si>
  <si>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</si>
  <si>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</si>
  <si>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</si>
  <si>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</si>
  <si>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</si>
  <si>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</si>
  <si>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</si>
  <si>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</si>
  <si>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</si>
  <si>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</si>
  <si>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</si>
  <si>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</si>
  <si>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</si>
  <si>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</si>
  <si>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</si>
  <si>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</si>
  <si>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</si>
  <si>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</si>
  <si>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</si>
  <si>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</si>
  <si>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</si>
  <si>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</si>
  <si>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</si>
  <si>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</si>
  <si>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</si>
  <si>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</si>
  <si>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</si>
  <si>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</si>
  <si>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</si>
  <si>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</si>
  <si>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</si>
  <si>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</si>
  <si>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</si>
  <si>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</si>
  <si>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</si>
  <si>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</si>
  <si>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</si>
  <si>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</si>
  <si>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</si>
  <si>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</si>
  <si>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</si>
  <si>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</si>
  <si>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</si>
  <si>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</si>
  <si>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</si>
  <si>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</si>
  <si>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</si>
  <si>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</si>
  <si>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</si>
  <si>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</si>
  <si>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</si>
  <si>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</si>
  <si>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</si>
  <si>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</si>
  <si>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</si>
  <si>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</si>
  <si>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</si>
  <si>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</si>
  <si>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</si>
  <si>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</si>
  <si>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</si>
  <si>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</si>
  <si>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</si>
  <si>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</si>
  <si>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</si>
  <si>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</si>
  <si>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</si>
  <si>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</si>
  <si>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</si>
  <si>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</si>
  <si>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</si>
  <si>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</si>
  <si>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</si>
  <si>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</si>
  <si>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</si>
  <si>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</si>
  <si>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</si>
  <si>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</si>
  <si>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</si>
  <si>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</si>
  <si>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</si>
  <si>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</si>
  <si>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</si>
  <si>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</si>
  <si>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</si>
  <si>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</si>
  <si>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</si>
  <si>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</si>
  <si>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</si>
  <si>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</si>
  <si>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</si>
  <si>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</si>
  <si>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</si>
  <si>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</si>
  <si>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</si>
  <si>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</si>
  <si>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</si>
  <si>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</si>
  <si>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</si>
  <si>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</si>
  <si>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</si>
  <si>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</si>
  <si>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</si>
  <si>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</si>
  <si>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</si>
  <si>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</si>
  <si>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</si>
  <si>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</si>
  <si>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</si>
  <si>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</si>
  <si>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</si>
  <si>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</si>
  <si>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</si>
  <si>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</si>
  <si>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</si>
  <si>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</si>
  <si>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</si>
  <si>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</si>
  <si>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</si>
  <si>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</si>
  <si>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</si>
  <si>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</si>
  <si>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</si>
  <si>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</si>
  <si>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</si>
  <si>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</si>
  <si>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</si>
  <si>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</si>
  <si>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</si>
  <si>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</si>
  <si>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</si>
  <si>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</si>
  <si>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</si>
  <si>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</si>
  <si>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</si>
  <si>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</si>
  <si>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</si>
  <si>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</si>
  <si>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</si>
  <si>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</si>
  <si>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</si>
  <si>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</si>
  <si>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</si>
  <si>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</si>
  <si>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</si>
  <si>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</si>
  <si>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</si>
  <si>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</si>
  <si>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</si>
  <si>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</si>
  <si>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</si>
  <si>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</si>
  <si>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</si>
  <si>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</si>
  <si>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</si>
  <si>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</si>
  <si>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</si>
  <si>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</si>
  <si>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</si>
  <si>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</si>
  <si>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</si>
  <si>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</si>
  <si>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</si>
  <si>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</si>
  <si>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</si>
  <si>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</si>
  <si>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</si>
  <si>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</si>
  <si>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</si>
  <si>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</si>
  <si>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</si>
  <si>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</si>
  <si>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</si>
  <si>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</si>
  <si>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</si>
  <si>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</si>
  <si>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</si>
  <si>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</si>
  <si>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</si>
  <si>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</si>
  <si>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</si>
  <si>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</si>
  <si>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</si>
  <si>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</si>
  <si>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</si>
  <si>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</si>
  <si>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</si>
  <si>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</si>
  <si>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</si>
  <si>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</si>
  <si>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</si>
  <si>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</si>
  <si>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</si>
  <si>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</si>
  <si>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</si>
  <si>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</si>
  <si>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</si>
  <si>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</si>
  <si>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</si>
  <si>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</si>
  <si>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</si>
  <si>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</si>
  <si>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</si>
  <si>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</si>
  <si>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</si>
  <si>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</si>
  <si>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</si>
  <si>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</si>
  <si>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</si>
  <si>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</si>
  <si>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</si>
  <si>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</si>
  <si>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</si>
  <si>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</si>
  <si>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</si>
  <si>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</si>
  <si>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</si>
  <si>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</si>
  <si>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</si>
  <si>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</si>
  <si>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</si>
  <si>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</si>
  <si>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</si>
  <si>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</si>
  <si>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</si>
  <si>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</si>
  <si>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</si>
  <si>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</si>
  <si>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</si>
  <si>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</si>
  <si>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</si>
  <si>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</si>
  <si>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</si>
  <si>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</si>
  <si>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</si>
  <si>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</si>
  <si>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</si>
  <si>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</si>
  <si>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</si>
  <si>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</si>
  <si>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</si>
  <si>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</si>
  <si>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</si>
  <si>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</si>
  <si>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</si>
  <si>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</si>
  <si>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</si>
  <si>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</si>
  <si>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</si>
  <si>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</si>
  <si>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</si>
  <si>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</si>
  <si>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</si>
  <si>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</si>
  <si>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</si>
  <si>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</si>
  <si>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</si>
  <si>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</si>
  <si>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</si>
  <si>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</si>
  <si>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</si>
  <si>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</si>
  <si>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</si>
  <si>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</si>
  <si>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</si>
  <si>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</si>
  <si>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</si>
  <si>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</si>
  <si>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</si>
  <si>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</si>
  <si>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</si>
  <si>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</si>
  <si>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</si>
  <si>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</si>
  <si>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</si>
  <si>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</si>
  <si>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</si>
  <si>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</si>
  <si>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</si>
  <si>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</si>
  <si>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</si>
  <si>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</si>
  <si>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</si>
  <si>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</si>
  <si>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</si>
  <si>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</si>
  <si>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</si>
  <si>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</si>
  <si>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</si>
  <si>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</si>
  <si>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</si>
  <si>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</si>
  <si>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</si>
  <si>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</si>
  <si>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</si>
  <si>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</si>
  <si>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</si>
  <si>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</si>
  <si>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</si>
  <si>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</si>
  <si>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</si>
  <si>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</si>
  <si>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</si>
  <si>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</si>
  <si>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</si>
  <si>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</si>
  <si>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</si>
  <si>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</si>
  <si>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</si>
  <si>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</si>
  <si>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</si>
  <si>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</si>
  <si>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</si>
  <si>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</si>
  <si>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</si>
  <si>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</si>
  <si>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</si>
  <si>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</si>
  <si>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</si>
  <si>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</si>
  <si>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</si>
  <si>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</si>
  <si>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</si>
  <si>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</si>
  <si>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</si>
  <si>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</si>
  <si>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</si>
  <si>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</si>
  <si>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</si>
  <si>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</si>
  <si>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</si>
  <si>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</si>
  <si>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</si>
  <si>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</si>
  <si>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</si>
  <si>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</si>
  <si>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</si>
  <si>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</si>
  <si>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</si>
  <si>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</si>
  <si>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</si>
  <si>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</si>
  <si>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</si>
  <si>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</si>
  <si>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</si>
  <si>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</si>
  <si>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</si>
  <si>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</si>
  <si>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</si>
  <si>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</si>
  <si>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</si>
  <si>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</si>
  <si>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</si>
  <si>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</si>
  <si>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</si>
  <si>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</si>
  <si>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</si>
  <si>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</si>
  <si>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</si>
  <si>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</si>
  <si>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</si>
  <si>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</si>
  <si>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</si>
  <si>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</si>
  <si>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</si>
  <si>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</si>
  <si>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</si>
  <si>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</si>
  <si>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</si>
  <si>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</si>
  <si>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</si>
  <si>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</si>
  <si>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</si>
  <si>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</si>
  <si>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</si>
  <si>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</si>
  <si>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</si>
  <si>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</si>
  <si>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</si>
  <si>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</si>
  <si>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</si>
  <si>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</si>
  <si>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</si>
  <si>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</si>
  <si>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</si>
  <si>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</si>
  <si>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</si>
  <si>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</si>
  <si>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</si>
  <si>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</si>
  <si>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</si>
  <si>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</si>
  <si>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</si>
  <si>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</si>
  <si>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</si>
  <si>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</si>
  <si>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</si>
  <si>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</si>
  <si>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</si>
  <si>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</si>
  <si>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</si>
  <si>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</si>
  <si>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</si>
  <si>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</si>
  <si>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</si>
  <si>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</si>
  <si>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</si>
  <si>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</si>
  <si>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</si>
  <si>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</si>
  <si>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</si>
  <si>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</si>
  <si>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</si>
  <si>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</si>
  <si>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</si>
  <si>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</si>
  <si>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</si>
  <si>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</si>
  <si>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</si>
  <si>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</si>
  <si>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</si>
  <si>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</si>
  <si>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</si>
  <si>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</si>
  <si>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</si>
  <si>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</si>
  <si>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</si>
  <si>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</si>
  <si>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</si>
  <si>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</si>
  <si>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</si>
  <si>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</si>
  <si>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</si>
  <si>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</si>
  <si>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</si>
  <si>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</si>
  <si>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</si>
  <si>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</si>
  <si>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</si>
  <si>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</si>
  <si>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</si>
  <si>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</si>
  <si>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</si>
  <si>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</si>
  <si>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</si>
  <si>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</si>
  <si>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</si>
  <si>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</si>
  <si>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</si>
  <si>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</si>
  <si>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</si>
  <si>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</si>
  <si>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</si>
  <si>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</si>
  <si>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</si>
  <si>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</si>
  <si>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</si>
  <si>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</si>
  <si>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</si>
  <si>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</si>
  <si>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</si>
  <si>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</si>
  <si>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</si>
  <si>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</si>
  <si>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</si>
  <si>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</si>
  <si>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</si>
  <si>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</si>
  <si>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</si>
  <si>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</si>
  <si>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</si>
  <si>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</si>
  <si>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</si>
  <si>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</si>
  <si>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</si>
  <si>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</si>
  <si>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</si>
  <si>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</si>
  <si>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</si>
  <si>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</si>
  <si>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</si>
  <si>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</si>
  <si>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</si>
  <si>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</si>
  <si>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</si>
  <si>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</si>
  <si>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</si>
  <si>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</si>
  <si>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</si>
  <si>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</si>
  <si>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</si>
  <si>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</si>
  <si>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</si>
  <si>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</si>
  <si>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</si>
  <si>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</si>
  <si>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</si>
  <si>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</si>
  <si>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</si>
  <si>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</si>
  <si>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</si>
  <si>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</si>
  <si>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</si>
  <si>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</si>
  <si>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</si>
  <si>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</si>
  <si>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</si>
  <si>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</si>
  <si>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</si>
  <si>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</si>
  <si>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</si>
  <si>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</si>
  <si>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</si>
  <si>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</si>
  <si>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</si>
  <si>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</si>
  <si>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</si>
  <si>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</si>
  <si>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</si>
  <si>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</si>
  <si>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</si>
  <si>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</si>
  <si>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</si>
  <si>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</si>
  <si>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</si>
  <si>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</si>
  <si>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</si>
  <si>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</si>
  <si>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</si>
  <si>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</si>
  <si>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</si>
  <si>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</si>
  <si>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</si>
  <si>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</si>
  <si>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</si>
  <si>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</si>
  <si>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</si>
  <si>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</si>
  <si>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</si>
  <si>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</si>
  <si>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</si>
  <si>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</si>
  <si>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</si>
  <si>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</si>
  <si>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</si>
  <si>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</si>
  <si>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</si>
  <si>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</si>
  <si>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</si>
  <si>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</si>
  <si>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</si>
  <si>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</si>
  <si>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</si>
  <si>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</si>
  <si>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</si>
  <si>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</si>
  <si>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</si>
  <si>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</si>
  <si>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</si>
  <si>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</si>
  <si>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</si>
  <si>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</si>
  <si>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</si>
  <si>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</si>
  <si>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</si>
  <si>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</si>
  <si>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</si>
  <si>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</si>
  <si>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</si>
  <si>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</si>
  <si>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</si>
  <si>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</si>
  <si>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</si>
  <si>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</si>
  <si>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</si>
  <si>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</si>
  <si>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</si>
  <si>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</si>
  <si>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</si>
  <si>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</si>
  <si>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</si>
  <si>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</si>
  <si>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</si>
  <si>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</si>
  <si>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</si>
  <si>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</si>
  <si>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</si>
  <si>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</si>
  <si>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</si>
  <si>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</si>
  <si>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</si>
  <si>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</si>
  <si>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</si>
  <si>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</si>
  <si>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</si>
  <si>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</si>
  <si>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</si>
  <si>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</si>
  <si>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</si>
  <si>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</si>
  <si>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</si>
  <si>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</si>
  <si>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</si>
  <si>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</si>
  <si>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</si>
  <si>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</si>
  <si>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</si>
  <si>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</si>
  <si>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</si>
  <si>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</si>
  <si>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</si>
  <si>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</si>
  <si>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</si>
  <si>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</si>
  <si>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</si>
  <si>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</si>
  <si>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</si>
  <si>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</si>
  <si>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</si>
  <si>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</si>
  <si>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</si>
  <si>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</si>
  <si>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</si>
  <si>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</si>
  <si>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</si>
  <si>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</si>
  <si>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</si>
  <si>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</si>
  <si>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</si>
  <si>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</si>
  <si>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</si>
  <si>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</si>
  <si>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</si>
  <si>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</si>
  <si>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</si>
  <si>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</si>
  <si>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</si>
  <si>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</si>
  <si>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</si>
  <si>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</si>
  <si>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</si>
  <si>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</si>
  <si>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</si>
  <si>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</si>
  <si>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</si>
  <si>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</si>
  <si>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</si>
  <si>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</si>
  <si>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</si>
  <si>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</si>
  <si>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</si>
  <si>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</si>
  <si>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</si>
  <si>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</si>
  <si>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</si>
  <si>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</si>
  <si>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</si>
  <si>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</si>
  <si>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</si>
  <si>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</si>
  <si>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</si>
  <si>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</si>
  <si>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</si>
  <si>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</si>
  <si>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</si>
  <si>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</si>
  <si>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</si>
  <si>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</si>
  <si>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</si>
  <si>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</si>
  <si>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</si>
  <si>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</si>
  <si>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</si>
  <si>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</si>
  <si>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</si>
  <si>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</si>
  <si>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</si>
  <si>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</si>
  <si>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</si>
  <si>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</si>
  <si>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</si>
  <si>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</si>
  <si>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</si>
  <si>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</si>
  <si>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</si>
  <si>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</si>
  <si>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</si>
  <si>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</si>
  <si>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</si>
  <si>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</si>
  <si>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</si>
  <si>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</si>
  <si>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</si>
  <si>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</si>
  <si>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</si>
  <si>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</si>
  <si>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</si>
  <si>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</si>
  <si>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</si>
  <si>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</si>
  <si>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</si>
  <si>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</si>
  <si>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</si>
  <si>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</si>
  <si>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</si>
  <si>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</si>
  <si>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</si>
  <si>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</si>
  <si>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</si>
  <si>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</si>
  <si>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</si>
  <si>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</si>
  <si>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</si>
  <si>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</si>
  <si>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</si>
  <si>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</si>
  <si>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</si>
  <si>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</si>
  <si>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</si>
  <si>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</si>
  <si>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</si>
  <si>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</si>
  <si>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</si>
  <si>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</si>
  <si>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</si>
  <si>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</si>
  <si>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</si>
  <si>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</si>
  <si>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</si>
  <si>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</si>
  <si>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</si>
  <si>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</si>
  <si>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</si>
  <si>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</si>
  <si>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</si>
  <si>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</si>
  <si>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</si>
  <si>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</si>
  <si>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</si>
  <si>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</si>
  <si>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</si>
  <si>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</si>
  <si>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</si>
  <si>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</si>
  <si>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</si>
  <si>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</si>
  <si>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</si>
  <si>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</si>
  <si>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</si>
  <si>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</si>
  <si>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</si>
  <si>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</si>
  <si>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</si>
  <si>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</si>
  <si>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</si>
  <si>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</si>
  <si>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</si>
  <si>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</si>
  <si>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</si>
  <si>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</si>
  <si>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</si>
  <si>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</si>
  <si>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</si>
  <si>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</si>
  <si>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</si>
  <si>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</si>
  <si>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</si>
  <si>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</si>
  <si>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</si>
  <si>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</si>
  <si>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</si>
  <si>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</si>
  <si>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</si>
  <si>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</si>
  <si>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</si>
  <si>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</si>
  <si>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</si>
  <si>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</si>
  <si>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</si>
  <si>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</si>
  <si>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</si>
  <si>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</si>
  <si>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</si>
  <si>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</si>
  <si>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</si>
  <si>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</si>
  <si>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</si>
  <si>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</si>
  <si>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</si>
  <si>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</si>
  <si>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</si>
  <si>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</si>
  <si>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</si>
  <si>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</si>
  <si>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</si>
  <si>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</si>
  <si>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</si>
  <si>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</si>
  <si>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</si>
  <si>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</si>
  <si>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</si>
  <si>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</si>
  <si>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</si>
  <si>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</si>
  <si>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</si>
  <si>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</si>
  <si>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</si>
  <si>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</si>
  <si>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</si>
  <si>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</si>
  <si>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</si>
  <si>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</si>
  <si>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</si>
  <si>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</si>
  <si>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</si>
  <si>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</si>
  <si>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</si>
  <si>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</si>
  <si>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</si>
  <si>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</si>
  <si>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</si>
  <si>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</si>
  <si>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</si>
  <si>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</si>
  <si>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</si>
  <si>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</si>
  <si>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</si>
  <si>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</si>
  <si>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</si>
  <si>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</si>
  <si>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</si>
  <si>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</si>
  <si>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</si>
  <si>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</si>
  <si>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</si>
  <si>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</si>
  <si>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</si>
  <si>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</si>
  <si>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</si>
  <si>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</si>
  <si>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</si>
  <si>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</si>
  <si>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</si>
  <si>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</si>
  <si>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</si>
  <si>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</si>
  <si>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</si>
  <si>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</si>
  <si>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</si>
  <si>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</si>
  <si>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</si>
  <si>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</si>
  <si>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</si>
  <si>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</si>
  <si>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</si>
  <si>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</si>
  <si>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</si>
  <si>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</si>
  <si>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</si>
  <si>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</si>
  <si>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</si>
  <si>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</si>
  <si>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</si>
  <si>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</si>
  <si>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</si>
  <si>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</si>
  <si>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</si>
  <si>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</si>
  <si>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</si>
  <si>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</si>
  <si>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</si>
  <si>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</si>
  <si>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</si>
  <si>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</si>
  <si>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</si>
  <si>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</si>
  <si>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</si>
  <si>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</si>
  <si>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</si>
  <si>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</si>
  <si>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</si>
  <si>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</si>
  <si>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</si>
  <si>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</si>
  <si>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</si>
  <si>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</si>
  <si>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</si>
  <si>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</si>
  <si>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</si>
  <si>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</si>
  <si>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</si>
  <si>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</si>
  <si>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</si>
  <si>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</si>
  <si>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</si>
  <si>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</si>
  <si>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</si>
  <si>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</si>
  <si>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</si>
  <si>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</si>
  <si>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</si>
  <si>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</si>
  <si>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</si>
  <si>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</si>
  <si>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</si>
  <si>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</si>
  <si>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</si>
  <si>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</si>
  <si>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</si>
  <si>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</si>
  <si>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</si>
  <si>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</si>
  <si>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</si>
  <si>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</si>
  <si>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</si>
  <si>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</si>
  <si>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</si>
  <si>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</si>
  <si>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</si>
  <si>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</si>
  <si>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</si>
  <si>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</si>
  <si>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</si>
  <si>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</si>
  <si>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</si>
  <si>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</si>
  <si>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</si>
  <si>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</si>
  <si>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</si>
  <si>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</si>
  <si>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</si>
  <si>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</si>
  <si>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</si>
  <si>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</si>
  <si>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</si>
  <si>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</si>
  <si>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</si>
  <si>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</si>
  <si>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</si>
  <si>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</si>
  <si>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</si>
  <si>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</si>
  <si>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</si>
  <si>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</si>
  <si>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</si>
  <si>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</si>
  <si>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</si>
  <si>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</si>
  <si>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</si>
  <si>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</si>
  <si>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</si>
  <si>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</si>
  <si>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</si>
  <si>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</si>
  <si>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</si>
  <si>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</si>
  <si>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</si>
  <si>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</si>
  <si>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</si>
  <si>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</si>
  <si>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</si>
  <si>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</si>
  <si>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</si>
  <si>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</si>
  <si>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</si>
  <si>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</si>
  <si>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</si>
  <si>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</si>
  <si>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</si>
  <si>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</si>
  <si>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</si>
  <si>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</si>
  <si>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</si>
  <si>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</si>
  <si>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</si>
  <si>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</si>
  <si>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</si>
  <si>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</si>
  <si>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</si>
  <si>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</si>
  <si>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</si>
  <si>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</si>
  <si>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</si>
  <si>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</si>
  <si>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</si>
  <si>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</si>
  <si>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</si>
  <si>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</si>
  <si>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</si>
  <si>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</si>
  <si>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</si>
  <si>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</si>
  <si>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</si>
  <si>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</si>
  <si>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</si>
  <si>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</si>
  <si>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</si>
  <si>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</si>
  <si>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</si>
  <si>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</si>
  <si>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</si>
  <si>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</si>
  <si>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</si>
  <si>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</si>
  <si>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</si>
  <si>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</si>
  <si>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</si>
  <si>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</si>
  <si>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</si>
  <si>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</si>
  <si>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</si>
  <si>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</si>
  <si>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</si>
  <si>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</si>
  <si>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</si>
  <si>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</si>
  <si>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</si>
  <si>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</si>
  <si>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</si>
  <si>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</si>
  <si>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</si>
  <si>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</si>
  <si>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</si>
  <si>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</si>
  <si>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</si>
  <si>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</si>
  <si>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</si>
  <si>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</si>
  <si>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</si>
  <si>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</si>
  <si>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</si>
  <si>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</si>
  <si>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</si>
  <si>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</si>
  <si>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</si>
  <si>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</si>
  <si>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</si>
  <si>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</si>
  <si>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</si>
  <si>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</si>
  <si>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</si>
  <si>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</si>
  <si>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</si>
  <si>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</si>
  <si>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</si>
  <si>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</si>
  <si>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</si>
  <si>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</si>
  <si>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</si>
  <si>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</si>
  <si>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</si>
  <si>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</si>
  <si>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</si>
  <si>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</si>
  <si>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</si>
  <si>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</si>
  <si>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</si>
  <si>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</si>
  <si>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</si>
  <si>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</si>
  <si>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</si>
  <si>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</si>
  <si>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</si>
  <si>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</si>
  <si>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</si>
  <si>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</si>
  <si>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</si>
  <si>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</si>
  <si>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</si>
  <si>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</si>
  <si>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</si>
  <si>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</si>
  <si>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</si>
  <si>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</si>
  <si>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</si>
  <si>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</si>
  <si>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</si>
  <si>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</si>
  <si>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</si>
  <si>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</si>
  <si>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</si>
  <si>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</si>
  <si>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</si>
  <si>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</si>
  <si>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</si>
  <si>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</si>
  <si>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</si>
  <si>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</si>
  <si>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</si>
  <si>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</si>
  <si>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</si>
  <si>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</si>
  <si>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</si>
  <si>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</si>
  <si>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</si>
  <si>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</si>
  <si>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</si>
  <si>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</si>
  <si>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</si>
  <si>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</si>
  <si>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</si>
  <si>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</si>
  <si>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</si>
  <si>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</si>
  <si>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</si>
  <si>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</si>
  <si>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</si>
  <si>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</si>
  <si>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</si>
  <si>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</si>
  <si>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</si>
  <si>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</si>
  <si>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</si>
  <si>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</si>
  <si>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</si>
  <si>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</si>
  <si>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</si>
  <si>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</si>
  <si>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</si>
  <si>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</si>
  <si>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</si>
  <si>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</si>
  <si>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</si>
  <si>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</si>
  <si>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</si>
  <si>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</si>
  <si>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</si>
  <si>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</si>
  <si>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</si>
  <si>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</si>
  <si>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</si>
  <si>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</si>
  <si>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</si>
  <si>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</si>
  <si>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</si>
  <si>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</si>
  <si>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</si>
  <si>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</si>
  <si>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</si>
  <si>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</si>
  <si>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</si>
  <si>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</si>
  <si>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</si>
  <si>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</si>
  <si>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</si>
  <si>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</si>
  <si>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</si>
  <si>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</si>
  <si>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</si>
  <si>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</si>
  <si>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</si>
  <si>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</si>
  <si>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</si>
  <si>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</si>
  <si>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</si>
  <si>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</si>
  <si>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</si>
  <si>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</si>
  <si>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</si>
  <si>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</si>
  <si>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</si>
  <si>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</si>
  <si>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</si>
  <si>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</si>
  <si>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</si>
  <si>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</si>
  <si>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</si>
  <si>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</si>
  <si>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</si>
  <si>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</si>
  <si>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</si>
  <si>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</si>
  <si>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</si>
  <si>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</si>
  <si>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</si>
  <si>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</si>
  <si>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</si>
  <si>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</si>
  <si>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</si>
  <si>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</si>
  <si>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</si>
  <si>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</si>
  <si>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</si>
  <si>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</si>
  <si>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</si>
  <si>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</si>
  <si>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</si>
  <si>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</si>
  <si>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</si>
  <si>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</si>
  <si>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</si>
  <si>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</si>
  <si>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</si>
  <si>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</si>
  <si>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</si>
  <si>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</si>
  <si>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</si>
  <si>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</si>
  <si>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</si>
  <si>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</si>
  <si>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</si>
  <si>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</si>
  <si>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</si>
  <si>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</si>
  <si>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</si>
  <si>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</si>
  <si>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</si>
  <si>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</si>
  <si>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</si>
  <si>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</si>
  <si>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</si>
  <si>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</si>
  <si>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</si>
  <si>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</si>
  <si>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</si>
  <si>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</si>
  <si>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</si>
  <si>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</si>
  <si>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</si>
  <si>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</si>
  <si>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</si>
  <si>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</si>
  <si>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</si>
  <si>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</si>
  <si>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</si>
  <si>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</si>
  <si>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</si>
  <si>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</si>
  <si>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</si>
  <si>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</si>
  <si>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</si>
  <si>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</si>
  <si>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</si>
  <si>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</si>
  <si>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</si>
  <si>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</si>
  <si>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</si>
  <si>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</si>
  <si>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</si>
  <si>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</si>
  <si>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</si>
  <si>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</si>
  <si>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</si>
  <si>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</si>
  <si>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</si>
  <si>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</si>
  <si>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</si>
  <si>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</si>
  <si>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</si>
  <si>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</si>
  <si>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</si>
  <si>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</si>
  <si>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</si>
  <si>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</si>
  <si>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</si>
  <si>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</si>
  <si>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</si>
  <si>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</si>
  <si>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</si>
  <si>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</si>
  <si>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</si>
  <si>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</si>
  <si>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</si>
  <si>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</si>
  <si>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</si>
  <si>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</si>
  <si>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</si>
  <si>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</si>
  <si>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</si>
  <si>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</si>
  <si>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</si>
  <si>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</si>
  <si>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</si>
  <si>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</si>
  <si>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</si>
  <si>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</si>
  <si>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</si>
  <si>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</si>
  <si>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</si>
  <si>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</si>
  <si>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</si>
  <si>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</si>
  <si>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</si>
  <si>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</si>
  <si>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</si>
  <si>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</si>
  <si>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</si>
  <si>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</si>
  <si>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</si>
  <si>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</si>
  <si>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</si>
  <si>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</si>
  <si>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</si>
  <si>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</si>
  <si>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</si>
  <si>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</si>
  <si>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</si>
  <si>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</si>
  <si>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</si>
  <si>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</si>
  <si>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</si>
  <si>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</si>
  <si>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</si>
  <si>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</si>
  <si>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</si>
  <si>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</si>
  <si>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</si>
  <si>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</si>
  <si>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</si>
  <si>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</si>
  <si>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</si>
  <si>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</si>
  <si>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</si>
  <si>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</si>
  <si>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</si>
  <si>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</si>
  <si>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</si>
  <si>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</si>
  <si>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</si>
  <si>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</si>
  <si>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</si>
  <si>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</si>
  <si>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</si>
  <si>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</si>
  <si>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</si>
  <si>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</si>
  <si>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</si>
  <si>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</si>
  <si>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</si>
  <si>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</si>
  <si>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</si>
  <si>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</si>
  <si>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</si>
  <si>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</si>
  <si>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</si>
  <si>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</si>
  <si>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</si>
  <si>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</si>
  <si>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</si>
  <si>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</si>
  <si>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</si>
  <si>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</si>
  <si>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</si>
  <si>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</si>
  <si>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</si>
  <si>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</si>
  <si>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</si>
  <si>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</si>
  <si>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</si>
  <si>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</si>
  <si>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</si>
  <si>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</si>
  <si>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</si>
  <si>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</si>
  <si>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</si>
  <si>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</si>
  <si>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</si>
  <si>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</si>
  <si>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</si>
  <si>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</si>
  <si>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</si>
  <si>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</si>
  <si>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</si>
  <si>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</si>
  <si>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</si>
  <si>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</si>
  <si>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</si>
  <si>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</si>
  <si>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</si>
  <si>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</si>
  <si>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</si>
  <si>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</si>
  <si>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</si>
  <si>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</si>
  <si>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</si>
  <si>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</si>
  <si>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</si>
  <si>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</si>
  <si>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</si>
  <si>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</si>
  <si>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</si>
  <si>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</si>
  <si>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</si>
  <si>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</si>
  <si>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</si>
  <si>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</si>
  <si>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</si>
  <si>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</si>
  <si>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</si>
  <si>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</si>
  <si>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</si>
  <si>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</si>
  <si>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</si>
  <si>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</si>
  <si>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</si>
  <si>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</si>
  <si>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</si>
  <si>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</si>
  <si>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</si>
  <si>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</si>
  <si>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</si>
  <si>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</si>
  <si>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</si>
  <si>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</si>
  <si>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</si>
  <si>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</si>
  <si>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</si>
  <si>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</si>
  <si>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</si>
  <si>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</si>
  <si>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</si>
  <si>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</si>
  <si>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</si>
  <si>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</si>
  <si>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</si>
  <si>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</si>
  <si>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</si>
  <si>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</si>
  <si>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</si>
  <si>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</si>
  <si>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</si>
  <si>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</si>
  <si>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</si>
  <si>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</si>
  <si>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</si>
  <si>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</si>
  <si>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</si>
  <si>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</si>
  <si>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</si>
  <si>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</si>
  <si>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</si>
  <si>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</si>
  <si>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</si>
  <si>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</si>
  <si>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</si>
  <si>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</si>
  <si>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</si>
  <si>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</si>
  <si>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</si>
  <si>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</si>
  <si>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</si>
  <si>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</si>
  <si>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</si>
  <si>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</si>
  <si>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</si>
  <si>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</si>
  <si>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</si>
  <si>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</si>
  <si>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</si>
  <si>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</si>
  <si>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</si>
  <si>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</si>
  <si>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</si>
  <si>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</si>
  <si>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</si>
  <si>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</si>
  <si>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</si>
  <si>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</si>
  <si>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</si>
  <si>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</si>
  <si>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</si>
  <si>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</si>
  <si>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</si>
  <si>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</si>
  <si>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</si>
  <si>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</si>
  <si>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</si>
  <si>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</si>
  <si>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</si>
  <si>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</si>
  <si>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</si>
  <si>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</si>
  <si>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</si>
  <si>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</si>
  <si>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</si>
  <si>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</si>
  <si>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</si>
  <si>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</si>
  <si>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</si>
  <si>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</si>
  <si>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</si>
  <si>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</si>
  <si>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</si>
  <si>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</si>
  <si>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</si>
  <si>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</si>
  <si>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</si>
  <si>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</si>
  <si>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</si>
  <si>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</si>
  <si>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</si>
  <si>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</si>
  <si>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</si>
  <si>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</si>
  <si>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</si>
  <si>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</si>
  <si>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</si>
  <si>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</si>
  <si>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</si>
  <si>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</si>
  <si>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</si>
  <si>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</si>
  <si>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</si>
  <si>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</si>
  <si>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</si>
  <si>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</si>
  <si>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</si>
  <si>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</si>
  <si>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</si>
  <si>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</si>
  <si>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</si>
  <si>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</si>
  <si>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</si>
  <si>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</si>
  <si>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</si>
  <si>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</si>
  <si>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</si>
  <si>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</si>
  <si>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</si>
  <si>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</si>
  <si>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</si>
  <si>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</si>
  <si>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</si>
  <si>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</si>
  <si>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</si>
  <si>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</si>
  <si>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</si>
  <si>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</si>
  <si>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</si>
  <si>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</si>
  <si>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</si>
  <si>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</si>
  <si>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</si>
  <si>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</si>
  <si>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</si>
  <si>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</si>
  <si>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</si>
  <si>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</si>
  <si>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</si>
  <si>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</si>
  <si>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</si>
  <si>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</si>
  <si>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</si>
  <si>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</si>
  <si>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</si>
  <si>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</si>
  <si>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</si>
  <si>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</si>
  <si>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</si>
  <si>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</si>
  <si>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</si>
  <si>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</si>
  <si>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</si>
  <si>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</si>
  <si>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</si>
  <si>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</si>
  <si>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</si>
  <si>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</si>
  <si>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</si>
  <si>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</si>
  <si>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</si>
  <si>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</si>
  <si>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</si>
  <si>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</si>
  <si>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</si>
  <si>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</si>
  <si>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</si>
  <si>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</si>
  <si>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</si>
  <si>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</si>
  <si>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</si>
  <si>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</si>
  <si>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</si>
  <si>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</si>
  <si>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</si>
  <si>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</si>
  <si>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</si>
  <si>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</si>
  <si>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</si>
  <si>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</si>
  <si>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</si>
  <si>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</si>
  <si>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</si>
  <si>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</si>
  <si>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</si>
  <si>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</si>
  <si>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</si>
  <si>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</si>
  <si>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</si>
  <si>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</si>
  <si>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</si>
  <si>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</si>
  <si>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</si>
  <si>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</si>
  <si>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</si>
  <si>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</si>
  <si>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</si>
  <si>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</si>
  <si>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</si>
  <si>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</si>
  <si>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</si>
  <si>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</si>
  <si>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</si>
  <si>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</si>
  <si>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</si>
  <si>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</si>
  <si>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</si>
  <si>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</si>
  <si>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</si>
  <si>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</si>
  <si>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</si>
  <si>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</si>
  <si>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</si>
  <si>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</si>
  <si>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</si>
  <si>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</si>
  <si>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</si>
  <si>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</si>
  <si>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</si>
  <si>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</si>
  <si>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</si>
  <si>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</si>
  <si>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</si>
  <si>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</si>
  <si>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</si>
  <si>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</si>
  <si>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</si>
  <si>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</si>
  <si>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</si>
  <si>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</si>
  <si>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</si>
  <si>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</si>
  <si>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</si>
  <si>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</si>
  <si>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</si>
  <si>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</si>
  <si>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</si>
  <si>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</si>
  <si>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</si>
  <si>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</si>
  <si>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</si>
  <si>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</si>
  <si>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</si>
  <si>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</si>
  <si>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</si>
  <si>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</si>
  <si>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</si>
  <si>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</si>
  <si>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</si>
  <si>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</si>
  <si>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</si>
  <si>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</si>
  <si>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</si>
  <si>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</si>
  <si>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</si>
  <si>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</si>
  <si>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</si>
  <si>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</si>
  <si>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</si>
  <si>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</si>
  <si>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</si>
  <si>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</si>
  <si>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</si>
  <si>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</si>
  <si>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</si>
  <si>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</si>
  <si>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</si>
  <si>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</si>
  <si>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</si>
  <si>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</si>
  <si>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</si>
  <si>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</si>
  <si>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</si>
  <si>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</si>
  <si>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</si>
  <si>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</si>
  <si>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</si>
  <si>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</si>
  <si>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</si>
  <si>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</si>
  <si>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</si>
  <si>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</si>
  <si>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</si>
  <si>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</si>
  <si>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</si>
  <si>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</si>
  <si>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</si>
  <si>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</si>
  <si>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</si>
  <si>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</si>
  <si>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</si>
  <si>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</si>
  <si>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</si>
  <si>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</si>
  <si>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</si>
  <si>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</si>
  <si>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</si>
  <si>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</si>
  <si>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</si>
  <si>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</si>
  <si>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</si>
  <si>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</si>
  <si>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</si>
  <si>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</si>
  <si>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</si>
  <si>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</si>
  <si>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</si>
  <si>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</si>
  <si>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</si>
  <si>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</si>
  <si>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</si>
  <si>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</si>
  <si>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</si>
  <si>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</si>
  <si>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</si>
  <si>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</si>
  <si>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</si>
  <si>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</si>
  <si>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</si>
  <si>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</si>
  <si>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</si>
  <si>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</si>
  <si>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</si>
  <si>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</si>
  <si>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</si>
  <si>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</si>
  <si>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</si>
  <si>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</si>
  <si>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</si>
  <si>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</si>
  <si>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</si>
  <si>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</si>
  <si>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</si>
  <si>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</si>
  <si>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</si>
  <si>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</si>
  <si>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</si>
  <si>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</si>
  <si>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</si>
  <si>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</si>
  <si>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</si>
  <si>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</si>
  <si>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</si>
  <si>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</si>
  <si>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</si>
  <si>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</si>
  <si>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</si>
  <si>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</si>
  <si>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</si>
  <si>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</si>
  <si>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</si>
  <si>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</si>
  <si>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</si>
  <si>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</si>
  <si>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</si>
  <si>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</si>
  <si>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</si>
  <si>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</si>
  <si>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</si>
  <si>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</si>
  <si>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</si>
  <si>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</si>
  <si>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</si>
  <si>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</si>
  <si>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</si>
  <si>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</si>
  <si>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</si>
  <si>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</si>
  <si>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</si>
  <si>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</si>
  <si>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</si>
  <si>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</si>
  <si>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</si>
  <si>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</si>
  <si>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</si>
  <si>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</si>
  <si>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</si>
  <si>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</si>
  <si>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</si>
  <si>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</si>
  <si>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</si>
  <si>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</si>
  <si>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</si>
  <si>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</si>
  <si>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</si>
  <si>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</si>
  <si>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</si>
  <si>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</si>
  <si>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</si>
  <si>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</si>
  <si>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</si>
  <si>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</si>
  <si>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</si>
  <si>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</si>
  <si>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</si>
  <si>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</si>
  <si>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</si>
  <si>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</si>
  <si>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</si>
  <si>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</si>
  <si>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</si>
  <si>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</si>
  <si>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</si>
  <si>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</si>
  <si>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</si>
  <si>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</si>
  <si>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</si>
  <si>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</si>
  <si>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</si>
  <si>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</si>
  <si>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</si>
  <si>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</si>
  <si>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</si>
  <si>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</si>
  <si>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</si>
  <si>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</si>
  <si>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</si>
  <si>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</si>
  <si>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</si>
  <si>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</si>
  <si>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</si>
  <si>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</si>
  <si>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</si>
  <si>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</si>
  <si>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</si>
  <si>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</si>
  <si>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</si>
  <si>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</si>
  <si>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</si>
  <si>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</si>
  <si>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</si>
  <si>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</si>
  <si>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</si>
  <si>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</si>
  <si>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</si>
  <si>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</si>
  <si>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</si>
  <si>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</si>
  <si>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</si>
  <si>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</si>
  <si>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</si>
  <si>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</si>
  <si>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</si>
  <si>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</si>
  <si>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</si>
  <si>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</si>
  <si>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</si>
  <si>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</si>
  <si>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</si>
  <si>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</si>
  <si>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</si>
  <si>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</si>
  <si>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</si>
  <si>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</si>
  <si>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</si>
  <si>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</si>
  <si>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</si>
  <si>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</si>
  <si>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</si>
  <si>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</si>
  <si>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</si>
  <si>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</si>
  <si>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</si>
  <si>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</si>
  <si>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</si>
  <si>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</si>
  <si>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</si>
  <si>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</si>
  <si>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</si>
  <si>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</si>
  <si>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</si>
  <si>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</si>
  <si>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</si>
  <si>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</si>
  <si>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</si>
  <si>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</si>
  <si>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</si>
  <si>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</si>
  <si>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</si>
  <si>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</si>
  <si>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</si>
  <si>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</si>
  <si>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</si>
  <si>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</si>
  <si>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</si>
  <si>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</si>
  <si>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</si>
  <si>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</si>
  <si>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</si>
  <si>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</si>
  <si>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</si>
  <si>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</si>
  <si>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</si>
  <si>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</si>
  <si>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</si>
  <si>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</si>
  <si>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</si>
  <si>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</si>
  <si>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</si>
  <si>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</si>
  <si>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</si>
  <si>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</si>
  <si>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</si>
  <si>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</si>
  <si>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</si>
  <si>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</si>
  <si>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</si>
  <si>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</si>
  <si>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</si>
  <si>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</si>
  <si>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</si>
  <si>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</si>
  <si>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</si>
  <si>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</si>
  <si>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</si>
  <si>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</si>
  <si>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</si>
  <si>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</si>
  <si>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</si>
  <si>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</si>
  <si>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</si>
  <si>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</si>
  <si>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</si>
  <si>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</si>
  <si>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</si>
  <si>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</si>
  <si>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</si>
  <si>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</si>
  <si>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</si>
  <si>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</si>
  <si>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</si>
  <si>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</si>
  <si>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</si>
  <si>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</si>
  <si>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</si>
  <si>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</si>
  <si>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</si>
  <si>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</si>
  <si>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</si>
  <si>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</si>
  <si>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</si>
  <si>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</si>
  <si>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</si>
  <si>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</si>
  <si>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</si>
  <si>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</si>
  <si>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</si>
  <si>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</si>
  <si>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</si>
  <si>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</si>
  <si>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</si>
  <si>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</si>
  <si>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</si>
  <si>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</si>
  <si>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</si>
  <si>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</si>
  <si>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</si>
  <si>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</si>
  <si>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</si>
  <si>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</si>
  <si>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</si>
  <si>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</si>
  <si>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</si>
  <si>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</si>
  <si>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</si>
  <si>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</si>
  <si>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</si>
  <si>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</si>
  <si>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</si>
  <si>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</si>
  <si>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</si>
  <si>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</si>
  <si>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</si>
  <si>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</si>
  <si>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</si>
  <si>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</si>
  <si>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</si>
  <si>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</si>
  <si>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</si>
  <si>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</si>
  <si>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</si>
  <si>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</si>
  <si>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</si>
  <si>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</si>
  <si>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</si>
  <si>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</si>
  <si>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</si>
  <si>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</si>
  <si>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</si>
  <si>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</si>
  <si>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</si>
  <si>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</si>
  <si>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</si>
  <si>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</si>
  <si>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</si>
  <si>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</si>
  <si>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</si>
  <si>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</si>
  <si>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</si>
  <si>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</si>
  <si>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</si>
  <si>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</si>
  <si>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</si>
  <si>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</si>
  <si>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</si>
  <si>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</si>
  <si>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</si>
  <si>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</si>
  <si>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</si>
  <si>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</si>
  <si>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</si>
  <si>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</si>
  <si>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</si>
  <si>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</si>
  <si>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</si>
  <si>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</si>
  <si>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</si>
  <si>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</si>
  <si>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</si>
  <si>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</si>
  <si>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</si>
  <si>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</si>
  <si>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</si>
  <si>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</si>
  <si>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</si>
  <si>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</si>
  <si>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</si>
  <si>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</si>
  <si>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</si>
  <si>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</si>
  <si>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</si>
  <si>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</si>
  <si>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</si>
  <si>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</si>
  <si>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</si>
  <si>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</si>
  <si>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</si>
  <si>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</si>
  <si>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</si>
  <si>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</si>
  <si>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</si>
  <si>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</si>
  <si>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</si>
  <si>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</si>
  <si>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</si>
  <si>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</si>
  <si>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</si>
  <si>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</si>
  <si>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</si>
  <si>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</si>
  <si>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</si>
  <si>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</si>
  <si>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</si>
  <si>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</si>
  <si>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</si>
  <si>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</si>
  <si>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</si>
  <si>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</si>
  <si>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</si>
  <si>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</si>
  <si>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</si>
  <si>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</si>
  <si>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</si>
  <si>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</si>
  <si>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</si>
  <si>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</si>
  <si>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</si>
  <si>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</si>
  <si>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</si>
  <si>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</si>
  <si>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</si>
  <si>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</si>
  <si>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</si>
  <si>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</si>
  <si>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</si>
  <si>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</si>
  <si>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</si>
  <si>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</si>
  <si>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</si>
  <si>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</si>
  <si>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</si>
  <si>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</si>
  <si>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</si>
  <si>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</si>
  <si>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</si>
  <si>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</si>
  <si>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</si>
  <si>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</si>
  <si>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</si>
  <si>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</si>
  <si>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</si>
  <si>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</si>
  <si>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</si>
  <si>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</si>
  <si>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</si>
  <si>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</si>
  <si>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</si>
  <si>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</si>
  <si>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</si>
  <si>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</si>
  <si>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</si>
  <si>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</si>
  <si>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</si>
  <si>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</si>
  <si>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</si>
  <si>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</si>
  <si>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</si>
  <si>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</si>
  <si>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</si>
  <si>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</si>
  <si>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</si>
  <si>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</si>
  <si>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</si>
  <si>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</si>
  <si>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</si>
  <si>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</si>
  <si>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</si>
  <si>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</si>
  <si>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</si>
  <si>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</si>
  <si>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</si>
  <si>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</si>
  <si>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</si>
  <si>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</si>
  <si>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</si>
  <si>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</si>
  <si>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</si>
  <si>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</si>
  <si>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</si>
  <si>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</si>
  <si>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</si>
  <si>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</si>
  <si>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</si>
  <si>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</si>
  <si>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</si>
  <si>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</si>
  <si>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</si>
  <si>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</si>
  <si>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</si>
  <si>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</si>
  <si>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</si>
  <si>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</si>
  <si>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</si>
  <si>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</si>
  <si>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</si>
  <si>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</si>
  <si>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</si>
  <si>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</si>
  <si>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</si>
  <si>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</si>
  <si>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</si>
  <si>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</si>
  <si>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</si>
  <si>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</si>
  <si>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</si>
  <si>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</si>
  <si>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</si>
  <si>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</si>
  <si>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</si>
  <si>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</si>
  <si>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</si>
  <si>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</si>
  <si>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</si>
  <si>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</si>
  <si>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</si>
  <si>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</si>
  <si>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</si>
  <si>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</si>
  <si>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</si>
  <si>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</si>
  <si>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</si>
  <si>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</si>
  <si>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</si>
  <si>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</si>
  <si>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</si>
  <si>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</si>
  <si>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</si>
  <si>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</si>
  <si>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</si>
  <si>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</si>
  <si>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</si>
  <si>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</si>
  <si>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</si>
  <si>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</si>
  <si>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</si>
  <si>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</si>
  <si>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</si>
  <si>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</si>
  <si>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</si>
  <si>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</si>
  <si>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</si>
  <si>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</si>
  <si>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</si>
  <si>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</si>
  <si>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</si>
  <si>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</si>
  <si>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</si>
  <si>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</si>
  <si>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</si>
  <si>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</si>
  <si>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</si>
  <si>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</si>
  <si>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</si>
  <si>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</si>
  <si>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</si>
  <si>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</si>
  <si>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</si>
  <si>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</si>
  <si>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</si>
  <si>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</si>
  <si>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</si>
  <si>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</si>
  <si>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</si>
  <si>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</si>
  <si>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</si>
  <si>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</si>
  <si>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</si>
  <si>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</si>
  <si>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</si>
  <si>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</si>
  <si>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</si>
  <si>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</si>
  <si>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</si>
  <si>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</si>
  <si>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</si>
  <si>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</si>
  <si>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</si>
  <si>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</si>
  <si>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</si>
  <si>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</si>
  <si>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</si>
  <si>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</si>
  <si>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</si>
  <si>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</si>
  <si>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</si>
  <si>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</si>
  <si>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</si>
  <si>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</si>
  <si>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</si>
  <si>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</si>
  <si>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</si>
  <si>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</si>
  <si>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</si>
  <si>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</si>
  <si>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</si>
  <si>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</si>
  <si>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</si>
  <si>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</si>
  <si>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</si>
  <si>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</si>
  <si>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</si>
  <si>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</si>
  <si>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</si>
  <si>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</si>
  <si>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</si>
  <si>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</si>
  <si>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</si>
  <si>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</si>
  <si>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</si>
  <si>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</si>
  <si>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</si>
  <si>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</si>
  <si>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</si>
  <si>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</si>
  <si>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</si>
  <si>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</si>
  <si>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</si>
  <si>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</si>
  <si>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</si>
  <si>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</si>
  <si>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</si>
  <si>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</si>
  <si>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</si>
  <si>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</si>
  <si>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</si>
  <si>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</si>
  <si>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</si>
  <si>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</si>
  <si>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</si>
  <si>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</si>
  <si>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</si>
  <si>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</si>
  <si>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</si>
  <si>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</si>
  <si>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</si>
  <si>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</si>
  <si>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</si>
  <si>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</si>
  <si>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</si>
  <si>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</si>
  <si>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</si>
  <si>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</si>
  <si>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</si>
  <si>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</si>
  <si>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</si>
  <si>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</si>
  <si>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</si>
  <si>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</si>
  <si>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</si>
  <si>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</si>
  <si>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</si>
  <si>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</si>
  <si>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</si>
  <si>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</si>
  <si>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</si>
  <si>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</si>
  <si>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</si>
  <si>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</si>
  <si>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</si>
  <si>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</si>
  <si>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</si>
  <si>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</si>
  <si>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</si>
  <si>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</si>
  <si>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</si>
  <si>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</si>
  <si>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</si>
  <si>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</si>
  <si>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</si>
  <si>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</si>
  <si>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</si>
  <si>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</si>
  <si>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</si>
  <si>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</si>
  <si>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</si>
  <si>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</si>
  <si>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</si>
  <si>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</si>
  <si>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</si>
  <si>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</si>
  <si>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</si>
  <si>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</si>
  <si>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</si>
  <si>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</si>
  <si>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</si>
  <si>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</si>
  <si>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</si>
  <si>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</si>
  <si>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</si>
  <si>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</si>
  <si>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</si>
  <si>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</si>
  <si>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</si>
  <si>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</si>
  <si>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</si>
  <si>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</si>
  <si>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</si>
  <si>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</si>
  <si>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</si>
  <si>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</si>
  <si>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</si>
  <si>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</si>
  <si>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</si>
  <si>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</si>
  <si>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</si>
  <si>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</si>
  <si>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</si>
  <si>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</si>
  <si>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</si>
  <si>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</si>
  <si>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</si>
  <si>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</si>
  <si>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</si>
  <si>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</si>
  <si>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</si>
  <si>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</si>
  <si>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</si>
  <si>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</si>
  <si>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</si>
  <si>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</si>
  <si>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</si>
  <si>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</si>
  <si>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</si>
  <si>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</si>
  <si>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</si>
  <si>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</si>
  <si>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</si>
  <si>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</si>
  <si>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</si>
  <si>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</si>
  <si>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</si>
  <si>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</si>
  <si>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</si>
  <si>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</si>
  <si>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</si>
  <si>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</si>
  <si>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</si>
  <si>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</si>
  <si>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</si>
  <si>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</si>
  <si>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</si>
  <si>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</si>
  <si>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</si>
  <si>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</si>
  <si>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</si>
  <si>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</si>
  <si>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</si>
  <si>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</si>
  <si>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</si>
  <si>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</si>
  <si>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</si>
  <si>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</si>
  <si>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</si>
  <si>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</si>
  <si>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</si>
  <si>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</si>
  <si>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</si>
  <si>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</si>
  <si>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</si>
  <si>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</si>
  <si>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</si>
  <si>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</si>
  <si>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</si>
  <si>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</si>
  <si>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</si>
  <si>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</si>
  <si>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</si>
  <si>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</si>
  <si>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</si>
  <si>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</si>
  <si>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</si>
  <si>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</si>
  <si>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</si>
  <si>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</si>
  <si>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</si>
  <si>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</si>
  <si>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</si>
  <si>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</si>
  <si>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</si>
  <si>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</si>
  <si>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</si>
  <si>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</si>
  <si>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</si>
  <si>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</si>
  <si>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</si>
  <si>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</si>
  <si>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</si>
  <si>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</si>
  <si>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</si>
  <si>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</si>
  <si>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</si>
  <si>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</si>
  <si>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</si>
  <si>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</si>
  <si>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</si>
  <si>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</si>
  <si>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</si>
  <si>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</si>
  <si>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</si>
  <si>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</si>
  <si>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</si>
  <si>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</si>
  <si>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</si>
  <si>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</si>
  <si>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</si>
  <si>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</si>
  <si>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</si>
  <si>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</si>
  <si>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</si>
  <si>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</si>
  <si>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</si>
  <si>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</si>
  <si>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</si>
  <si>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</si>
  <si>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</si>
  <si>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</si>
  <si>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</si>
  <si>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</si>
  <si>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</si>
  <si>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</si>
  <si>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</si>
  <si>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</si>
  <si>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</si>
  <si>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</si>
  <si>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</si>
  <si>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</si>
  <si>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</si>
  <si>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</si>
  <si>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</si>
  <si>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</si>
  <si>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</si>
  <si>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</si>
  <si>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</si>
  <si>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</si>
  <si>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</si>
  <si>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</si>
  <si>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</si>
  <si>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</si>
  <si>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</si>
  <si>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</si>
  <si>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</si>
  <si>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</si>
  <si>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</si>
  <si>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</si>
  <si>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</si>
  <si>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</si>
  <si>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</si>
  <si>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</si>
  <si>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</si>
  <si>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</si>
  <si>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</si>
  <si>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</si>
  <si>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</si>
  <si>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</si>
  <si>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</si>
  <si>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</si>
  <si>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</si>
  <si>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</si>
  <si>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</si>
  <si>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</si>
  <si>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</si>
  <si>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</si>
  <si>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</si>
  <si>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</si>
  <si>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</si>
  <si>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</si>
  <si>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</si>
  <si>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</si>
  <si>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</si>
  <si>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</si>
  <si>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</si>
  <si>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</si>
  <si>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</si>
  <si>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</si>
  <si>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</si>
  <si>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</si>
  <si>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</si>
  <si>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</si>
  <si>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</si>
  <si>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</si>
  <si>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</si>
  <si>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</si>
  <si>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</si>
  <si>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</si>
  <si>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</si>
  <si>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</si>
  <si>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</si>
  <si>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</si>
  <si>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</si>
  <si>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</si>
  <si>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</si>
  <si>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</si>
  <si>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</si>
  <si>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</si>
  <si>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</si>
  <si>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</si>
  <si>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</si>
  <si>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</si>
  <si>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</si>
  <si>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</si>
  <si>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</si>
  <si>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</si>
  <si>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</si>
  <si>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</si>
  <si>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</si>
  <si>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</si>
  <si>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</si>
  <si>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</si>
  <si>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</si>
  <si>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</si>
  <si>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</si>
  <si>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</si>
  <si>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</si>
  <si>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</si>
  <si>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</si>
  <si>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</si>
  <si>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</si>
  <si>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</si>
  <si>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</si>
  <si>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</si>
  <si>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</si>
  <si>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</si>
  <si>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</si>
  <si>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</si>
  <si>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</si>
  <si>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</si>
  <si>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</si>
  <si>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</si>
  <si>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</si>
  <si>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</si>
  <si>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</si>
  <si>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</si>
  <si>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</si>
  <si>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</si>
  <si>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</si>
  <si>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</si>
  <si>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</si>
  <si>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</si>
  <si>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</si>
  <si>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</si>
  <si>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</si>
  <si>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</si>
  <si>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</si>
  <si>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</si>
  <si>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</si>
  <si>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</si>
  <si>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</si>
  <si>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</si>
  <si>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</si>
  <si>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</si>
  <si>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</si>
  <si>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</si>
  <si>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</si>
  <si>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</si>
  <si>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</si>
  <si>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</si>
  <si>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</si>
  <si>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</si>
  <si>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</si>
  <si>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</si>
  <si>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</si>
  <si>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</si>
  <si>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</si>
  <si>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</si>
  <si>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</si>
  <si>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</si>
  <si>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</si>
  <si>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</si>
  <si>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</si>
  <si>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</si>
  <si>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</si>
  <si>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</si>
  <si>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</si>
  <si>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</si>
  <si>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</si>
  <si>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</si>
  <si>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</si>
  <si>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</si>
  <si>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</si>
  <si>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</si>
  <si>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</si>
  <si>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</si>
  <si>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</si>
  <si>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</si>
  <si>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</si>
  <si>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</si>
  <si>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</si>
  <si>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</si>
  <si>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</si>
  <si>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</si>
  <si>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</si>
  <si>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</si>
  <si>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</si>
  <si>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</si>
  <si>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</si>
  <si>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</si>
  <si>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</si>
  <si>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</si>
  <si>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</si>
  <si>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</si>
  <si>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</si>
  <si>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</si>
  <si>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</si>
  <si>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</si>
  <si>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</si>
  <si>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</si>
  <si>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</si>
  <si>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</si>
  <si>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</si>
  <si>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</si>
  <si>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</si>
  <si>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</si>
  <si>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</si>
  <si>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</si>
  <si>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</si>
  <si>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</si>
  <si>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</si>
  <si>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</si>
  <si>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</si>
  <si>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</si>
  <si>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</si>
  <si>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</si>
  <si>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</si>
  <si>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</si>
  <si>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</si>
  <si>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</si>
  <si>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</si>
  <si>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</si>
  <si>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</si>
  <si>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</si>
  <si>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</si>
  <si>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</si>
  <si>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</si>
  <si>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</si>
  <si>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</si>
  <si>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</si>
  <si>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</si>
  <si>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</si>
  <si>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</si>
  <si>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</si>
  <si>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</si>
  <si>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</si>
  <si>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</si>
  <si>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</si>
  <si>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</si>
  <si>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</si>
  <si>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</si>
  <si>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</si>
  <si>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</si>
  <si>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</si>
  <si>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</si>
  <si>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</si>
  <si>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</si>
  <si>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</si>
  <si>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</si>
  <si>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</si>
  <si>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</si>
  <si>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</si>
  <si>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</si>
  <si>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</si>
  <si>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</si>
  <si>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</si>
  <si>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</si>
  <si>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</si>
  <si>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</si>
  <si>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</si>
  <si>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</si>
  <si>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</si>
  <si>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</si>
  <si>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</si>
  <si>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</si>
  <si>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</si>
  <si>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</si>
  <si>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</si>
  <si>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</si>
  <si>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</si>
  <si>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</si>
  <si>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</si>
  <si>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</si>
  <si>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</si>
  <si>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</si>
  <si>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</si>
  <si>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</si>
  <si>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</si>
  <si>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</si>
  <si>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</si>
  <si>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</si>
  <si>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</si>
  <si>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</si>
  <si>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</si>
  <si>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</si>
  <si>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</si>
  <si>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</si>
  <si>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</si>
  <si>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</si>
  <si>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</si>
  <si>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</si>
  <si>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</si>
  <si>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</si>
  <si>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</si>
  <si>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</si>
  <si>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</si>
  <si>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</si>
  <si>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</si>
  <si>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</si>
  <si>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</si>
  <si>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</si>
  <si>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</si>
  <si>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</si>
  <si>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</si>
  <si>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</si>
  <si>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</si>
  <si>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</si>
  <si>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</si>
  <si>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</si>
  <si>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</si>
  <si>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</si>
  <si>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</si>
  <si>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</si>
  <si>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</si>
  <si>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</si>
  <si>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</si>
  <si>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</si>
  <si>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</si>
  <si>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</si>
  <si>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</si>
  <si>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</si>
  <si>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</si>
  <si>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</si>
  <si>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</si>
  <si>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</si>
  <si>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</si>
  <si>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</si>
  <si>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</si>
  <si>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</si>
  <si>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</si>
  <si>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</si>
  <si>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</si>
  <si>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</si>
  <si>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</si>
  <si>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</si>
  <si>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</si>
  <si>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</si>
  <si>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</si>
  <si>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</si>
  <si>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</si>
  <si>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</si>
  <si>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</si>
  <si>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</si>
  <si>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</si>
  <si>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</si>
  <si>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</si>
  <si>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</si>
  <si>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</si>
  <si>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</si>
  <si>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</si>
  <si>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</si>
  <si>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</si>
  <si>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</si>
  <si>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</si>
  <si>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</si>
  <si>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</si>
  <si>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</si>
  <si>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</si>
  <si>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</si>
  <si>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</si>
  <si>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</si>
  <si>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</si>
  <si>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</si>
  <si>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</si>
  <si>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</si>
  <si>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</si>
  <si>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</si>
  <si>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</si>
  <si>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</si>
  <si>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</si>
  <si>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</si>
  <si>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</si>
  <si>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</si>
  <si>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</si>
  <si>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</si>
  <si>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</si>
  <si>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</si>
  <si>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</si>
  <si>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</si>
  <si>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</si>
  <si>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</si>
  <si>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</si>
  <si>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</si>
  <si>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</si>
  <si>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</si>
  <si>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</si>
  <si>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</si>
  <si>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</si>
  <si>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</si>
  <si>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</si>
  <si>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</si>
  <si>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</si>
  <si>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</si>
  <si>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</si>
  <si>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</si>
  <si>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</si>
  <si>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</si>
  <si>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</si>
  <si>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</si>
  <si>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</si>
  <si>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</si>
  <si>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</si>
  <si>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</si>
  <si>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</si>
  <si>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</si>
  <si>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</si>
  <si>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</si>
  <si>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</si>
  <si>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</si>
  <si>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</si>
  <si>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</si>
  <si>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</si>
  <si>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</si>
  <si>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</si>
  <si>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</si>
  <si>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</si>
  <si>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</si>
  <si>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</si>
  <si>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</si>
  <si>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</si>
  <si>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</si>
  <si>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</si>
  <si>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</si>
  <si>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</si>
  <si>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</si>
  <si>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</si>
  <si>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</si>
  <si>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</si>
  <si>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</si>
  <si>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</si>
  <si>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</si>
  <si>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</si>
  <si>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</si>
  <si>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</si>
  <si>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</si>
  <si>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</si>
  <si>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</si>
  <si>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</si>
  <si>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</si>
  <si>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</si>
  <si>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</si>
  <si>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</si>
  <si>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</si>
  <si>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</si>
  <si>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</si>
  <si>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</si>
  <si>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</si>
  <si>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</si>
  <si>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</si>
  <si>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</si>
  <si>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</si>
  <si>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</si>
  <si>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</si>
  <si>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</si>
  <si>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</si>
  <si>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</si>
  <si>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</si>
  <si>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</si>
  <si>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</si>
  <si>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</si>
  <si>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</si>
  <si>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</si>
  <si>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</si>
  <si>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</si>
  <si>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</si>
  <si>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</si>
  <si>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</si>
  <si>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</si>
  <si>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</si>
  <si>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</si>
  <si>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</si>
  <si>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</si>
  <si>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</si>
  <si>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</si>
  <si>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</si>
  <si>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</si>
  <si>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</si>
  <si>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</si>
  <si>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</si>
  <si>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</si>
  <si>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</si>
  <si>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</si>
  <si>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</si>
  <si>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</si>
  <si>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</si>
  <si>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</si>
  <si>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</si>
  <si>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</si>
  <si>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</si>
  <si>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</si>
  <si>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</si>
  <si>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</si>
  <si>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</si>
  <si>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</si>
  <si>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</si>
  <si>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</si>
  <si>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</si>
  <si>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</si>
  <si>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</si>
  <si>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</si>
  <si>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</si>
  <si>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</si>
  <si>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</si>
  <si>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</si>
  <si>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</si>
  <si>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</si>
  <si>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</si>
  <si>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</si>
  <si>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</si>
  <si>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</si>
  <si>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</si>
  <si>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</si>
  <si>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</si>
  <si>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</si>
  <si>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</si>
  <si>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</si>
  <si>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</si>
  <si>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</si>
  <si>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</si>
  <si>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</si>
  <si>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</si>
  <si>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</si>
  <si>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</si>
  <si>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</si>
  <si>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</si>
  <si>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</si>
  <si>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</si>
  <si>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</si>
  <si>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</si>
  <si>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</si>
  <si>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</si>
  <si>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</si>
  <si>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</si>
  <si>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</si>
  <si>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</si>
  <si>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</si>
  <si>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</si>
  <si>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</si>
  <si>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</si>
  <si>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</si>
  <si>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</si>
  <si>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</si>
  <si>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</si>
  <si>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</si>
  <si>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</si>
  <si>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</si>
  <si>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</si>
  <si>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</si>
  <si>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</si>
  <si>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</si>
  <si>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</si>
  <si>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</si>
  <si>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</si>
  <si>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</si>
  <si>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</si>
  <si>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</si>
  <si>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</si>
  <si>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</si>
  <si>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</si>
  <si>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</si>
  <si>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</si>
  <si>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</si>
  <si>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</si>
  <si>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</si>
  <si>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</si>
  <si>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</si>
  <si>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</si>
  <si>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</si>
  <si>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</si>
  <si>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</si>
  <si>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</si>
  <si>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</si>
  <si>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</si>
  <si>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</si>
  <si>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</si>
  <si>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</si>
  <si>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</si>
  <si>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</si>
  <si>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</si>
  <si>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</si>
  <si>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</si>
  <si>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</si>
  <si>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</si>
  <si>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</si>
  <si>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</si>
  <si>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</si>
  <si>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</si>
  <si>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</si>
  <si>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</si>
  <si>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</si>
  <si>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</si>
  <si>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</si>
  <si>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</si>
  <si>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</si>
  <si>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</si>
  <si>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</si>
  <si>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</si>
  <si>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</si>
  <si>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</si>
  <si>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</si>
  <si>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</si>
  <si>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</si>
  <si>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</si>
  <si>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</si>
  <si>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</si>
  <si>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</si>
  <si>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</si>
  <si>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</si>
  <si>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</si>
  <si>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</si>
  <si>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</si>
  <si>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</si>
  <si>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</si>
  <si>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</si>
  <si>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</si>
  <si>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</si>
  <si>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</si>
  <si>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</si>
  <si>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</si>
  <si>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</si>
  <si>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</si>
  <si>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</si>
  <si>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</si>
  <si>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</si>
  <si>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</si>
  <si>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</si>
  <si>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</si>
  <si>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</si>
  <si>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</si>
  <si>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</si>
  <si>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</si>
  <si>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</si>
  <si>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</si>
  <si>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</si>
  <si>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</si>
  <si>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</si>
  <si>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</si>
  <si>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</si>
  <si>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</si>
  <si>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</si>
  <si>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</si>
  <si>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</si>
  <si>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</si>
  <si>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</si>
  <si>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</si>
  <si>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</si>
  <si>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</si>
  <si>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</si>
  <si>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</si>
  <si>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</si>
  <si>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</si>
  <si>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</si>
  <si>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</si>
  <si>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</si>
  <si>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</si>
  <si>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</si>
  <si>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</si>
  <si>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</si>
  <si>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</si>
  <si>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</si>
  <si>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</si>
  <si>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</si>
  <si>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</si>
  <si>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</si>
  <si>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</si>
  <si>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</si>
  <si>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</si>
  <si>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</si>
  <si>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</si>
  <si>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</si>
  <si>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</si>
  <si>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</si>
  <si>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</si>
  <si>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</si>
  <si>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</si>
  <si>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</si>
  <si>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</si>
  <si>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</si>
  <si>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</si>
  <si>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</si>
  <si>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</si>
  <si>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</si>
  <si>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</si>
  <si>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</si>
  <si>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</si>
  <si>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</si>
  <si>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</si>
  <si>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</si>
  <si>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</si>
  <si>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</si>
  <si>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</si>
  <si>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</si>
  <si>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</si>
  <si>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</si>
  <si>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</si>
  <si>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</si>
  <si>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</si>
  <si>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</si>
  <si>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</si>
  <si>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</si>
  <si>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</si>
  <si>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</si>
  <si>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</si>
  <si>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</si>
  <si>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</si>
  <si>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</si>
  <si>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</si>
  <si>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</si>
  <si>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</si>
  <si>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</si>
  <si>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</si>
  <si>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</si>
  <si>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</si>
  <si>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</si>
  <si>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</si>
  <si>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</si>
  <si>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</si>
  <si>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</si>
  <si>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</si>
  <si>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</si>
  <si>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</si>
  <si>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</si>
  <si>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</si>
  <si>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</si>
  <si>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</si>
  <si>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</si>
  <si>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</si>
  <si>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</si>
  <si>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</si>
  <si>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</si>
  <si>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</si>
  <si>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</si>
  <si>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</si>
  <si>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</si>
  <si>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</si>
  <si>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</si>
  <si>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</si>
  <si>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</si>
  <si>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</si>
  <si>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</si>
  <si>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</si>
  <si>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</si>
  <si>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</si>
  <si>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</si>
  <si>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</si>
  <si>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</si>
  <si>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</si>
  <si>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</si>
  <si>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</si>
  <si>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</si>
  <si>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</si>
  <si>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</si>
  <si>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</si>
  <si>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</si>
  <si>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</si>
  <si>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</si>
  <si>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</si>
  <si>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</si>
  <si>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</si>
  <si>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</si>
  <si>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</si>
  <si>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</si>
  <si>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</si>
  <si>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</si>
  <si>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</si>
  <si>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</si>
  <si>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</si>
  <si>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</si>
  <si>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</si>
  <si>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</si>
  <si>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</si>
  <si>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</si>
  <si>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</si>
  <si>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</si>
  <si>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</si>
  <si>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</si>
  <si>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</si>
  <si>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</si>
  <si>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</si>
  <si>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</si>
  <si>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</si>
  <si>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</si>
  <si>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</si>
  <si>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</si>
  <si>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</si>
  <si>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</si>
  <si>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</si>
  <si>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</si>
  <si>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</si>
  <si>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</si>
  <si>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</si>
  <si>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</si>
  <si>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</si>
  <si>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</si>
  <si>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</si>
  <si>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</si>
  <si>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</si>
  <si>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</si>
  <si>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</si>
  <si>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</si>
  <si>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</si>
  <si>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</si>
  <si>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</si>
  <si>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</si>
  <si>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</si>
  <si>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</si>
  <si>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</si>
  <si>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</si>
  <si>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</si>
  <si>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</si>
  <si>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</si>
  <si>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</si>
  <si>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</si>
  <si>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</si>
  <si>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</si>
  <si>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</si>
  <si>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</si>
  <si>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</si>
  <si>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</si>
  <si>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</si>
  <si>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</si>
  <si>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</si>
  <si>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</si>
  <si>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</si>
  <si>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</si>
  <si>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</si>
  <si>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</si>
  <si>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</si>
  <si>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</si>
  <si>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</si>
  <si>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</si>
  <si>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</si>
  <si>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</si>
  <si>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</si>
  <si>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</si>
  <si>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</si>
  <si>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</si>
  <si>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</si>
  <si>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</si>
  <si>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</si>
  <si>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</si>
  <si>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</si>
  <si>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</si>
  <si>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</si>
  <si>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</si>
  <si>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</si>
  <si>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</si>
  <si>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</si>
  <si>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</si>
  <si>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</si>
  <si>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</si>
  <si>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</si>
  <si>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</si>
  <si>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</si>
  <si>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</si>
  <si>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</si>
  <si>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</si>
  <si>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</si>
  <si>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</si>
  <si>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</si>
  <si>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</si>
  <si>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</si>
  <si>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</si>
  <si>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</si>
  <si>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</si>
  <si>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</si>
  <si>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</si>
  <si>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</si>
  <si>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</si>
  <si>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</si>
  <si>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</si>
  <si>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</si>
  <si>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</si>
  <si>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</si>
  <si>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</si>
  <si>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</si>
  <si>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</si>
  <si>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</si>
  <si>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</si>
  <si>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</si>
  <si>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</si>
  <si>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</si>
  <si>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</si>
  <si>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</si>
  <si>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</si>
  <si>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</si>
  <si>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</si>
  <si>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</si>
  <si>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</si>
  <si>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</si>
  <si>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</si>
  <si>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</si>
  <si>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</si>
  <si>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</si>
  <si>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</si>
  <si>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</si>
  <si>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</si>
  <si>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</si>
  <si>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</si>
  <si>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</si>
  <si>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</si>
  <si>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</si>
  <si>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</si>
  <si>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</si>
  <si>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</si>
  <si>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</si>
  <si>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</si>
  <si>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</si>
  <si>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</si>
  <si>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</si>
  <si>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</si>
  <si>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</si>
  <si>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</si>
  <si>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</si>
  <si>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</si>
  <si>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</si>
  <si>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</si>
  <si>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</si>
  <si>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</si>
  <si>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</si>
  <si>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</si>
  <si>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</si>
  <si>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</si>
  <si>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</si>
  <si>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</si>
  <si>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</si>
  <si>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</si>
  <si>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</si>
  <si>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</si>
  <si>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</si>
  <si>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</si>
  <si>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</si>
  <si>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</si>
  <si>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</si>
  <si>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</si>
  <si>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</si>
  <si>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</si>
  <si>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</si>
  <si>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</si>
  <si>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</si>
  <si>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</si>
  <si>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</si>
  <si>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</si>
  <si>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</si>
  <si>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</si>
  <si>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</si>
  <si>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</si>
  <si>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</si>
  <si>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</si>
  <si>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</si>
  <si>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</si>
  <si>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</si>
  <si>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</si>
  <si>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</si>
  <si>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</si>
  <si>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</si>
  <si>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</si>
  <si>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</si>
  <si>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</si>
  <si>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</si>
  <si>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</si>
  <si>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</si>
  <si>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</si>
  <si>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</si>
  <si>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</si>
  <si>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</si>
  <si>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</si>
  <si>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</si>
  <si>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</si>
  <si>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</si>
  <si>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</si>
  <si>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</si>
  <si>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</si>
  <si>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</si>
  <si>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</si>
  <si>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</si>
  <si>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</si>
  <si>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</si>
  <si>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</si>
  <si>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</si>
  <si>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</si>
  <si>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</si>
  <si>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</si>
  <si>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</si>
  <si>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</si>
  <si>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</si>
  <si>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</si>
  <si>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</si>
  <si>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</si>
  <si>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</si>
  <si>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</si>
  <si>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</si>
  <si>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</si>
  <si>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</si>
  <si>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</si>
  <si>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</si>
  <si>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</si>
  <si>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</si>
  <si>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</si>
  <si>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</si>
  <si>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</si>
  <si>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</si>
  <si>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</si>
  <si>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</si>
  <si>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</si>
  <si>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</si>
  <si>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</si>
  <si>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</si>
  <si>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</si>
  <si>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</si>
  <si>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</si>
  <si>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</si>
  <si>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</si>
  <si>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</si>
  <si>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</si>
  <si>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</si>
  <si>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</si>
  <si>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</si>
  <si>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</si>
  <si>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</si>
  <si>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</si>
  <si>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</si>
  <si>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</si>
  <si>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</si>
  <si>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</si>
  <si>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</si>
  <si>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</si>
  <si>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</si>
  <si>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</si>
  <si>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</si>
  <si>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</si>
  <si>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</si>
  <si>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</si>
  <si>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</si>
  <si>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</si>
  <si>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</si>
  <si>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</si>
  <si>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</si>
  <si>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</si>
  <si>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</si>
  <si>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</si>
  <si>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</si>
  <si>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</si>
  <si>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</si>
  <si>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</si>
  <si>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</si>
  <si>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</si>
  <si>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</si>
  <si>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</si>
  <si>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</si>
  <si>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</si>
  <si>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</si>
  <si>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</si>
  <si>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</si>
  <si>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</si>
  <si>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</si>
  <si>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</si>
  <si>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</si>
  <si>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</si>
  <si>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</si>
  <si>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</si>
  <si>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</si>
  <si>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</si>
  <si>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</si>
  <si>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</si>
  <si>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</si>
  <si>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</si>
  <si>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</si>
  <si>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</si>
  <si>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</si>
  <si>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</si>
  <si>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</si>
  <si>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</si>
  <si>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</si>
  <si>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</si>
  <si>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</si>
  <si>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</si>
  <si>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</si>
  <si>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</si>
  <si>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</si>
  <si>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</si>
  <si>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</si>
  <si>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</si>
  <si>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</si>
  <si>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</si>
  <si>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</si>
  <si>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</si>
  <si>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</si>
  <si>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</si>
  <si>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</si>
  <si>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</si>
  <si>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</si>
  <si>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</si>
  <si>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</si>
  <si>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</si>
  <si>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</si>
  <si>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</si>
  <si>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</si>
  <si>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</si>
  <si>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</si>
  <si>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</si>
  <si>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</si>
  <si>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</si>
  <si>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</si>
  <si>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</si>
  <si>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</si>
  <si>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</si>
  <si>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</si>
  <si>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</si>
  <si>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</si>
  <si>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</si>
  <si>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</si>
  <si>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</si>
  <si>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</si>
  <si>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</si>
  <si>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</si>
  <si>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</si>
  <si>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</si>
  <si>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</si>
  <si>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</si>
  <si>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</si>
  <si>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</si>
  <si>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</si>
  <si>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</si>
  <si>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</si>
  <si>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</si>
  <si>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</si>
  <si>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</si>
  <si>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</si>
  <si>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</si>
  <si>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</si>
  <si>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</si>
  <si>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</si>
  <si>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</si>
  <si>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</si>
  <si>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</si>
  <si>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</si>
  <si>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</si>
  <si>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</si>
  <si>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</si>
  <si>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</si>
  <si>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</si>
  <si>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</si>
  <si>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</si>
  <si>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</si>
  <si>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</si>
  <si>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</si>
  <si>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</si>
  <si>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</si>
  <si>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</si>
  <si>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</si>
  <si>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</si>
  <si>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</si>
  <si>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</si>
  <si>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</si>
  <si>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</si>
  <si>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</si>
  <si>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</si>
  <si>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</si>
  <si>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</si>
  <si>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</si>
  <si>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</si>
  <si>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</si>
  <si>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</si>
  <si>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</si>
  <si>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</si>
  <si>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</si>
  <si>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</si>
  <si>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</si>
  <si>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</si>
  <si>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</si>
  <si>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</si>
  <si>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</si>
  <si>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</si>
  <si>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</si>
  <si>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</si>
  <si>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</si>
  <si>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</si>
  <si>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</si>
  <si>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</si>
  <si>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</si>
  <si>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</si>
  <si>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</si>
  <si>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</si>
  <si>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</si>
  <si>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</si>
  <si>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</si>
  <si>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</si>
  <si>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</si>
  <si>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</si>
  <si>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</si>
  <si>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</si>
  <si>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</si>
  <si>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</si>
  <si>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</si>
  <si>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</si>
  <si>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</si>
  <si>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</si>
  <si>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</si>
  <si>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</si>
  <si>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</si>
  <si>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</si>
  <si>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</si>
  <si>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</si>
  <si>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</si>
  <si>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</si>
  <si>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</si>
  <si>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</si>
  <si>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</si>
  <si>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</si>
  <si>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</si>
  <si>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</si>
  <si>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</si>
  <si>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</si>
  <si>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</si>
  <si>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</si>
  <si>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</si>
  <si>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</si>
  <si>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</si>
  <si>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</si>
  <si>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</si>
  <si>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</si>
  <si>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</si>
  <si>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</si>
  <si>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</si>
  <si>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</si>
  <si>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</si>
  <si>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</si>
  <si>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</si>
  <si>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</si>
  <si>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</si>
  <si>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</si>
  <si>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</si>
  <si>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</si>
  <si>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</si>
  <si>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</si>
  <si>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</si>
  <si>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</si>
  <si>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</si>
  <si>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</si>
  <si>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</si>
  <si>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</si>
  <si>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</si>
  <si>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</si>
  <si>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</si>
  <si>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</si>
  <si>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</si>
  <si>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</si>
  <si>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</si>
  <si>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</si>
  <si>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</si>
  <si>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</si>
  <si>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</si>
  <si>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</si>
  <si>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</si>
  <si>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</si>
  <si>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</si>
  <si>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</si>
  <si>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</si>
  <si>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</si>
  <si>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</si>
  <si>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</si>
  <si>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</si>
  <si>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</si>
  <si>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</si>
  <si>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</si>
  <si>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</si>
  <si>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</si>
  <si>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</si>
  <si>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</si>
  <si>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</si>
  <si>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</si>
  <si>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</si>
  <si>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</si>
  <si>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</si>
  <si>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</si>
  <si>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</si>
  <si>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</si>
  <si>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</si>
  <si>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</si>
  <si>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</si>
  <si>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</si>
  <si>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</si>
  <si>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</si>
  <si>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</si>
  <si>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</si>
  <si>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</si>
  <si>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</si>
  <si>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</si>
  <si>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</si>
  <si>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</si>
  <si>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</si>
  <si>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</si>
  <si>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</si>
  <si>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</si>
  <si>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</si>
  <si>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</si>
  <si>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</si>
  <si>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</si>
  <si>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</si>
  <si>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</si>
  <si>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</si>
  <si>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</si>
  <si>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</si>
  <si>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</si>
  <si>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</si>
  <si>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</si>
  <si>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</si>
  <si>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</si>
  <si>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</si>
  <si>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</si>
  <si>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</si>
  <si>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</si>
  <si>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</si>
  <si>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</si>
  <si>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</si>
  <si>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</si>
  <si>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</si>
  <si>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</si>
  <si>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</si>
  <si>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</si>
  <si>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</si>
  <si>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</si>
  <si>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</si>
  <si>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</si>
  <si>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</si>
  <si>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</si>
  <si>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</si>
  <si>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</si>
  <si>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</si>
  <si>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</si>
  <si>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</si>
  <si>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</si>
  <si>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</si>
  <si>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</si>
  <si>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</si>
  <si>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</si>
  <si>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</si>
  <si>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</si>
  <si>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</si>
  <si>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</si>
  <si>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</si>
  <si>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</si>
  <si>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</si>
  <si>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</si>
  <si>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</si>
  <si>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</si>
  <si>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</si>
  <si>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</si>
  <si>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</si>
  <si>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</si>
  <si>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</si>
  <si>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</si>
  <si>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</si>
  <si>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</si>
  <si>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</si>
  <si>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</si>
  <si>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</si>
  <si>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</si>
  <si>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</si>
  <si>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</si>
  <si>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</si>
  <si>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</si>
  <si>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</si>
  <si>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</si>
  <si>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</si>
  <si>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</si>
  <si>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</si>
  <si>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</si>
  <si>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</si>
  <si>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</si>
  <si>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</si>
  <si>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</si>
  <si>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</si>
  <si>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</si>
  <si>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</si>
  <si>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</si>
  <si>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</si>
  <si>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</si>
  <si>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</si>
  <si>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</si>
  <si>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</si>
  <si>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</si>
  <si>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</si>
  <si>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</si>
  <si>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</si>
  <si>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</si>
  <si>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</si>
  <si>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</si>
  <si>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</si>
  <si>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</si>
  <si>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</si>
  <si>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</si>
  <si>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</si>
  <si>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</si>
  <si>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</si>
  <si>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</si>
  <si>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</si>
  <si>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</si>
  <si>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</si>
  <si>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</si>
  <si>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</si>
  <si>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</si>
  <si>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</si>
  <si>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</si>
  <si>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</si>
  <si>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</si>
  <si>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</si>
  <si>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</si>
  <si>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</si>
  <si>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</si>
  <si>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</si>
  <si>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</si>
  <si>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</si>
  <si>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</si>
  <si>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</si>
  <si>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</si>
  <si>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</si>
  <si>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</si>
  <si>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</si>
  <si>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</si>
  <si>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</si>
  <si>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</si>
  <si>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</si>
  <si>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</si>
  <si>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</si>
  <si>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</si>
  <si>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</si>
  <si>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</si>
  <si>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</si>
  <si>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</si>
  <si>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</si>
  <si>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</si>
  <si>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</si>
  <si>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</si>
  <si>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</si>
  <si>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</si>
  <si>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</si>
  <si>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</si>
  <si>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</si>
  <si>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</si>
  <si>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</si>
  <si>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</si>
  <si>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</si>
  <si>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</si>
  <si>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</si>
  <si>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</si>
  <si>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</si>
  <si>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</si>
  <si>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</si>
  <si>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</si>
  <si>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</si>
  <si>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</si>
  <si>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</si>
  <si>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</si>
  <si>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</si>
  <si>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</si>
  <si>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</si>
  <si>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</si>
  <si>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</si>
  <si>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</si>
  <si>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</si>
  <si>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</si>
  <si>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</si>
  <si>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</si>
  <si>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</si>
  <si>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</si>
  <si>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</si>
  <si>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</si>
  <si>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</si>
  <si>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</si>
  <si>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</si>
  <si>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</si>
  <si>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</si>
  <si>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</si>
  <si>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</si>
  <si>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</si>
  <si>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</si>
  <si>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</si>
  <si>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</si>
  <si>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</si>
  <si>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</si>
  <si>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</si>
  <si>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</si>
  <si>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</si>
  <si>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</si>
  <si>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</si>
  <si>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</si>
  <si>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</si>
  <si>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</si>
  <si>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</si>
  <si>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</si>
  <si>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</si>
  <si>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</si>
  <si>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</si>
  <si>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</si>
  <si>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</si>
  <si>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</si>
  <si>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</si>
  <si>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</si>
  <si>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</si>
  <si>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</si>
  <si>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</si>
  <si>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</si>
  <si>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</si>
  <si>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</si>
  <si>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</si>
  <si>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</si>
  <si>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</si>
  <si>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</si>
  <si>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</si>
  <si>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</si>
  <si>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</si>
  <si>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</si>
  <si>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</si>
  <si>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</si>
  <si>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</si>
  <si>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</si>
  <si>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</si>
  <si>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</si>
  <si>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</si>
  <si>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</si>
  <si>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</si>
  <si>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</si>
  <si>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</si>
  <si>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</si>
  <si>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</si>
  <si>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</si>
  <si>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</si>
  <si>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</si>
  <si>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</si>
  <si>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</si>
  <si>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</si>
  <si>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</si>
  <si>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</si>
  <si>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</si>
  <si>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</si>
  <si>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</si>
  <si>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</si>
  <si>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</si>
  <si>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</si>
  <si>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</si>
  <si>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</si>
  <si>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</si>
  <si>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</si>
  <si>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</si>
  <si>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</si>
  <si>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</si>
  <si>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</si>
  <si>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</si>
  <si>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</si>
  <si>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</si>
  <si>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</si>
  <si>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</si>
  <si>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</si>
  <si>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</si>
  <si>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</si>
  <si>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</si>
  <si>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</si>
  <si>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</si>
  <si>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</si>
  <si>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</si>
  <si>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</si>
  <si>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</si>
  <si>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</si>
  <si>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</si>
  <si>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</si>
  <si>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</si>
  <si>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</si>
  <si>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</si>
  <si>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</si>
  <si>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</si>
  <si>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</si>
  <si>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</si>
  <si>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</si>
  <si>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</si>
  <si>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</si>
  <si>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</si>
  <si>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</si>
  <si>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</si>
  <si>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</si>
  <si>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</si>
  <si>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</si>
  <si>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</si>
  <si>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</si>
  <si>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</si>
  <si>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</si>
  <si>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</si>
  <si>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</si>
  <si>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</si>
  <si>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</si>
  <si>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</si>
  <si>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</si>
  <si>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</si>
  <si>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</si>
  <si>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</si>
  <si>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</si>
  <si>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</si>
  <si>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</si>
  <si>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</si>
  <si>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</si>
  <si>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</si>
  <si>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</si>
  <si>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</si>
  <si>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</si>
  <si>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</si>
  <si>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</si>
  <si>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</si>
  <si>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</si>
  <si>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</si>
  <si>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</si>
  <si>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</si>
  <si>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</si>
  <si>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</si>
  <si>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</si>
  <si>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</si>
  <si>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</si>
  <si>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</si>
  <si>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</si>
  <si>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</si>
  <si>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</si>
  <si>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</si>
  <si>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</si>
  <si>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</si>
  <si>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</si>
  <si>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</si>
  <si>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</si>
  <si>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</si>
  <si>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</si>
  <si>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</si>
  <si>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</si>
  <si>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</si>
  <si>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</si>
  <si>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</si>
  <si>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</si>
  <si>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</si>
  <si>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</si>
  <si>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</si>
  <si>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</si>
  <si>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</si>
  <si>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</si>
  <si>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</si>
  <si>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</si>
  <si>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</si>
  <si>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</si>
  <si>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</si>
  <si>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</si>
  <si>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</si>
  <si>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</si>
  <si>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</si>
  <si>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</si>
  <si>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</si>
  <si>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</si>
  <si>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</si>
  <si>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</si>
  <si>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</si>
  <si>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</si>
  <si>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</si>
  <si>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</si>
  <si>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</si>
  <si>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</si>
  <si>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</si>
  <si>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</si>
  <si>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</si>
  <si>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</si>
  <si>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</si>
  <si>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</si>
  <si>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</si>
  <si>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</si>
  <si>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</si>
  <si>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</si>
  <si>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</si>
  <si>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</si>
  <si>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</si>
  <si>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</si>
  <si>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</si>
  <si>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</si>
  <si>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</si>
  <si>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</si>
  <si>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</si>
  <si>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</si>
  <si>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</si>
  <si>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</si>
  <si>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</si>
  <si>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</si>
  <si>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</si>
  <si>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</si>
  <si>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</si>
  <si>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</si>
  <si>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</si>
  <si>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</si>
  <si>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</si>
  <si>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</si>
  <si>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</si>
  <si>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</si>
  <si>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</si>
  <si>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</si>
  <si>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</si>
  <si>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</si>
  <si>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</si>
  <si>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</si>
  <si>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</si>
  <si>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</si>
  <si>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</si>
  <si>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</si>
  <si>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</si>
  <si>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</si>
  <si>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</si>
  <si>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</si>
  <si>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</si>
  <si>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</si>
  <si>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</si>
  <si>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</si>
  <si>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</si>
  <si>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</si>
  <si>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</si>
  <si>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</si>
  <si>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</si>
  <si>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</si>
  <si>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</si>
  <si>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</si>
  <si>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</si>
  <si>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</si>
  <si>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</si>
  <si>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</si>
  <si>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</si>
  <si>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</si>
  <si>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</si>
  <si>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</si>
  <si>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</si>
  <si>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</si>
  <si>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</si>
  <si>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</si>
  <si>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</si>
  <si>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</si>
  <si>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</si>
  <si>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</si>
  <si>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</si>
  <si>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</si>
  <si>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</si>
  <si>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</si>
  <si>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</si>
  <si>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</si>
  <si>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</si>
  <si>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</si>
  <si>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</si>
  <si>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</si>
  <si>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</si>
  <si>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</si>
  <si>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</si>
  <si>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</si>
  <si>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</si>
  <si>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</si>
  <si>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</si>
  <si>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</si>
  <si>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</si>
  <si>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</si>
  <si>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</si>
  <si>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</si>
  <si>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</si>
  <si>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</si>
  <si>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</si>
  <si>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</si>
  <si>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</si>
  <si>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</si>
  <si>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</si>
  <si>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</si>
  <si>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</si>
  <si>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</si>
  <si>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</si>
  <si>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</si>
  <si>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</si>
  <si>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</si>
  <si>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</si>
  <si>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</si>
  <si>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</si>
  <si>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</si>
  <si>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</si>
  <si>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</si>
  <si>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</si>
  <si>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</si>
  <si>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</si>
  <si>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</si>
  <si>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</si>
  <si>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</si>
  <si>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</si>
  <si>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</si>
  <si>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</si>
  <si>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</si>
  <si>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</si>
  <si>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</si>
  <si>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</si>
  <si>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</si>
  <si>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</si>
  <si>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</si>
  <si>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</si>
  <si>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</si>
  <si>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</si>
  <si>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</si>
  <si>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</si>
  <si>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</si>
  <si>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</si>
  <si>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</si>
  <si>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</si>
  <si>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</si>
  <si>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</si>
  <si>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</si>
  <si>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</si>
  <si>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</si>
  <si>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</si>
  <si>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</si>
  <si>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</si>
  <si>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</si>
  <si>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</si>
  <si>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</si>
  <si>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</si>
  <si>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</si>
  <si>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</si>
  <si>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</si>
  <si>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</si>
  <si>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</si>
  <si>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</si>
  <si>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</si>
  <si>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</si>
  <si>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</si>
  <si>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</si>
  <si>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</si>
  <si>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</si>
  <si>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</si>
  <si>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</si>
  <si>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</si>
  <si>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</si>
  <si>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</si>
  <si>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</si>
  <si>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</si>
  <si>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</si>
  <si>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</si>
  <si>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</si>
  <si>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</si>
  <si>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</si>
  <si>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</si>
  <si>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</si>
  <si>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</si>
  <si>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</si>
  <si>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</si>
  <si>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</si>
  <si>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</si>
  <si>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</si>
  <si>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</si>
  <si>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</si>
  <si>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</si>
  <si>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</si>
  <si>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</si>
  <si>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</si>
  <si>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</si>
  <si>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</si>
  <si>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</si>
  <si>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</si>
  <si>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</si>
  <si>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</si>
  <si>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</si>
  <si>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</si>
  <si>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</si>
  <si>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</si>
  <si>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</si>
  <si>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</si>
  <si>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</si>
  <si>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</si>
  <si>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</si>
  <si>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</si>
  <si>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</si>
  <si>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</si>
  <si>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</si>
  <si>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</si>
  <si>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</si>
  <si>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</si>
  <si>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</si>
  <si>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</si>
  <si>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</si>
  <si>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</si>
  <si>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</si>
  <si>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</si>
  <si>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</si>
  <si>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</si>
  <si>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</si>
  <si>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</si>
  <si>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</si>
  <si>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</si>
  <si>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</si>
  <si>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</si>
  <si>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</si>
  <si>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</si>
  <si>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</si>
  <si>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</si>
  <si>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</si>
  <si>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</si>
  <si>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</si>
  <si>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</si>
  <si>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</si>
  <si>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</si>
  <si>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</si>
  <si>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</si>
  <si>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</si>
  <si>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</si>
  <si>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</si>
  <si>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</si>
  <si>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</si>
  <si>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</si>
  <si>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</si>
  <si>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</si>
  <si>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</si>
  <si>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</si>
  <si>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</si>
  <si>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</si>
  <si>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</si>
  <si>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</si>
  <si>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</si>
  <si>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</si>
  <si>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</si>
  <si>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</si>
  <si>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</si>
  <si>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</si>
  <si>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</si>
  <si>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</si>
  <si>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</si>
  <si>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</si>
  <si>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</si>
  <si>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</si>
  <si>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</si>
  <si>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</si>
  <si>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</si>
  <si>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</si>
  <si>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</si>
  <si>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</si>
  <si>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</si>
  <si>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</si>
  <si>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</si>
  <si>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</si>
  <si>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</si>
  <si>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</si>
  <si>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</si>
  <si>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</si>
  <si>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</si>
  <si>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</si>
  <si>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</si>
  <si>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</si>
  <si>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</si>
  <si>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</si>
  <si>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</si>
  <si>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</si>
  <si>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</si>
  <si>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</si>
  <si>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</si>
  <si>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</si>
  <si>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</si>
  <si>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</si>
  <si>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</si>
  <si>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</si>
  <si>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</si>
  <si>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</si>
  <si>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</si>
  <si>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</si>
  <si>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</si>
  <si>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</si>
  <si>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</si>
  <si>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</si>
  <si>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</si>
  <si>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</si>
  <si>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</si>
  <si>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</si>
  <si>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</si>
  <si>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</si>
  <si>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</si>
  <si>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</si>
  <si>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</si>
  <si>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</si>
  <si>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</si>
  <si>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</si>
  <si>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</si>
  <si>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</si>
  <si>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</si>
  <si>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</si>
  <si>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</si>
  <si>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</si>
  <si>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</si>
  <si>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</si>
  <si>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</si>
  <si>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</si>
  <si>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</si>
  <si>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</si>
  <si>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</si>
  <si>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</si>
  <si>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</si>
  <si>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</si>
  <si>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</si>
  <si>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</si>
  <si>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</si>
  <si>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</si>
  <si>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</si>
  <si>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</si>
  <si>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</si>
  <si>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</si>
  <si>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</si>
  <si>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</si>
  <si>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</si>
  <si>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</si>
  <si>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</si>
  <si>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</si>
  <si>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</si>
  <si>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</si>
  <si>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</si>
  <si>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</si>
  <si>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</si>
  <si>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</si>
  <si>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</si>
  <si>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</si>
  <si>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</si>
  <si>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</si>
  <si>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</si>
  <si>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</si>
  <si>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</si>
  <si>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</si>
  <si>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</si>
  <si>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</si>
  <si>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</si>
  <si>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</si>
  <si>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</si>
  <si>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</si>
  <si>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</si>
  <si>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</si>
  <si>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</si>
  <si>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</si>
  <si>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</si>
  <si>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</si>
  <si>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</si>
  <si>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</si>
  <si>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</si>
  <si>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</si>
  <si>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</si>
  <si>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</si>
  <si>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</si>
  <si>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</si>
  <si>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</si>
  <si>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</si>
  <si>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</si>
  <si>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</si>
  <si>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</si>
  <si>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</si>
  <si>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</si>
  <si>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</si>
  <si>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</si>
  <si>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</si>
  <si>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</si>
  <si>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</si>
  <si>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</si>
  <si>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</si>
  <si>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</si>
  <si>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</si>
  <si>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</si>
  <si>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</si>
  <si>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</si>
  <si>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</si>
  <si>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</si>
  <si>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</si>
  <si>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</si>
  <si>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</si>
  <si>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</si>
  <si>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</si>
  <si>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</si>
  <si>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</si>
  <si>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</si>
  <si>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</si>
  <si>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</si>
  <si>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</si>
  <si>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</si>
  <si>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</si>
  <si>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</si>
  <si>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</si>
  <si>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</si>
  <si>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</si>
  <si>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</si>
  <si>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</si>
  <si>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</si>
  <si>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</si>
  <si>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</si>
  <si>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</si>
  <si>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</si>
  <si>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</si>
  <si>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</si>
  <si>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</si>
  <si>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</si>
  <si>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</si>
  <si>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</si>
  <si>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</si>
  <si>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</si>
  <si>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</si>
  <si>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</si>
  <si>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</si>
  <si>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</si>
  <si>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</si>
  <si>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</si>
  <si>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</si>
  <si>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</si>
  <si>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</si>
  <si>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</si>
  <si>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</si>
  <si>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</si>
  <si>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</si>
  <si>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</si>
  <si>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</si>
  <si>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</si>
  <si>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</si>
  <si>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</si>
  <si>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</si>
  <si>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</si>
  <si>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</si>
  <si>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</si>
  <si>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</si>
  <si>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</si>
  <si>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</si>
  <si>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</si>
  <si>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</si>
  <si>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</si>
  <si>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</si>
  <si>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</si>
  <si>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</si>
  <si>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</si>
  <si>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</si>
  <si>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</si>
  <si>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</si>
  <si>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</si>
  <si>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</si>
  <si>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</si>
  <si>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</si>
  <si>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</si>
  <si>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</si>
  <si>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</si>
  <si>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</si>
  <si>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</si>
  <si>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</si>
  <si>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</si>
  <si>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</si>
  <si>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</si>
  <si>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</si>
  <si>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</si>
  <si>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</si>
  <si>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</si>
  <si>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</si>
  <si>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</si>
  <si>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</si>
  <si>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</si>
  <si>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</si>
  <si>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</si>
  <si>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</si>
  <si>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</si>
  <si>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</si>
  <si>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</si>
  <si>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</si>
  <si>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</si>
  <si>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</si>
  <si>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</si>
  <si>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</si>
  <si>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</si>
  <si>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</si>
  <si>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</si>
  <si>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</si>
  <si>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</si>
  <si>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</si>
  <si>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</si>
  <si>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</si>
  <si>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</si>
  <si>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</si>
  <si>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</si>
  <si>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</si>
  <si>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</si>
  <si>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</si>
  <si>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</si>
  <si>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</si>
  <si>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</si>
  <si>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</si>
  <si>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</si>
  <si>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</si>
  <si>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</si>
  <si>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</si>
  <si>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</si>
  <si>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</si>
  <si>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</si>
  <si>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</si>
  <si>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</si>
  <si>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</si>
  <si>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</si>
  <si>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</si>
  <si>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</si>
  <si>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</si>
  <si>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</si>
  <si>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</si>
  <si>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</si>
  <si>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</si>
  <si>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</si>
  <si>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</si>
  <si>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</si>
  <si>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</si>
  <si>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</si>
  <si>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</si>
  <si>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</si>
  <si>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</si>
  <si>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</si>
  <si>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</si>
  <si>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</si>
  <si>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</si>
  <si>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</si>
  <si>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</si>
  <si>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</si>
  <si>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</si>
  <si>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</si>
  <si>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</si>
  <si>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</si>
  <si>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</si>
  <si>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</si>
  <si>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</si>
  <si>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</si>
  <si>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</si>
  <si>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</si>
  <si>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</si>
  <si>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</si>
  <si>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</si>
  <si>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</si>
  <si>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</si>
  <si>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</si>
  <si>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</si>
  <si>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</si>
  <si>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</si>
  <si>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</si>
  <si>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</si>
  <si>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</si>
  <si>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</si>
  <si>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</si>
  <si>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</si>
  <si>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</si>
  <si>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</si>
  <si>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</si>
  <si>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</si>
  <si>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</si>
  <si>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</si>
  <si>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</si>
  <si>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</si>
  <si>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</si>
  <si>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</si>
  <si>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</si>
  <si>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</si>
  <si>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</si>
  <si>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</si>
  <si>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</si>
  <si>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</si>
  <si>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</si>
  <si>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</si>
  <si>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</si>
  <si>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</si>
  <si>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</si>
  <si>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</si>
  <si>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</si>
  <si>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</si>
  <si>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</si>
  <si>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</si>
  <si>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</si>
  <si>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</si>
  <si>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</si>
  <si>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</si>
  <si>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</si>
  <si>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</si>
  <si>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</si>
  <si>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</si>
  <si>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</si>
  <si>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</si>
  <si>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</si>
  <si>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</si>
  <si>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</si>
  <si>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</si>
  <si>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</si>
  <si>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</si>
  <si>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</si>
  <si>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</si>
  <si>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</si>
  <si>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</si>
  <si>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</si>
  <si>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</si>
  <si>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</si>
  <si>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</si>
  <si>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</si>
  <si>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</si>
  <si>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</si>
  <si>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</si>
  <si>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</si>
  <si>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</si>
  <si>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</si>
  <si>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</si>
  <si>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</si>
  <si>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</si>
  <si>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</si>
  <si>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</si>
  <si>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</si>
  <si>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</si>
  <si>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</si>
  <si>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</si>
  <si>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</si>
  <si>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</si>
  <si>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</si>
  <si>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</si>
  <si>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</si>
  <si>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</si>
  <si>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</si>
  <si>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</si>
  <si>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</si>
  <si>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</si>
  <si>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</si>
  <si>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</si>
  <si>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</si>
  <si>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</si>
  <si>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</si>
  <si>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</si>
  <si>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</si>
  <si>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</si>
  <si>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</si>
  <si>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</si>
  <si>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</si>
  <si>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</si>
  <si>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</si>
  <si>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</si>
  <si>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</si>
  <si>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</si>
  <si>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</si>
  <si>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</si>
  <si>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</si>
  <si>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</si>
  <si>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</si>
  <si>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</si>
  <si>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</si>
  <si>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</si>
  <si>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</si>
  <si>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</si>
  <si>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</si>
  <si>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</si>
  <si>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</si>
  <si>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</si>
  <si>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</si>
  <si>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</si>
  <si>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</si>
  <si>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</si>
  <si>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</si>
  <si>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</si>
  <si>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</si>
  <si>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</si>
  <si>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</si>
  <si>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</si>
  <si>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</si>
  <si>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</si>
  <si>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</si>
  <si>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</si>
  <si>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</si>
  <si>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</si>
  <si>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</si>
  <si>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</si>
  <si>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</si>
  <si>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</si>
  <si>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</si>
  <si>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</si>
  <si>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</si>
  <si>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</si>
  <si>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</si>
  <si>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</si>
  <si>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</si>
  <si>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</si>
  <si>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</si>
  <si>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</si>
  <si>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</si>
  <si>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</si>
  <si>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</si>
  <si>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</si>
  <si>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</si>
  <si>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</si>
  <si>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</si>
  <si>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</si>
  <si>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</si>
  <si>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</si>
  <si>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</si>
  <si>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</si>
  <si>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</si>
  <si>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</si>
  <si>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</si>
  <si>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</si>
  <si>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</si>
  <si>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</si>
  <si>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</si>
  <si>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</si>
  <si>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</si>
  <si>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</si>
  <si>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</si>
  <si>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</si>
  <si>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</si>
  <si>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</si>
  <si>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</si>
  <si>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</si>
  <si>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</si>
  <si>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</si>
  <si>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</si>
  <si>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</si>
  <si>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</si>
  <si>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</si>
  <si>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</si>
  <si>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</si>
  <si>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</si>
  <si>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</si>
  <si>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</si>
  <si>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</si>
  <si>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</si>
  <si>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</si>
  <si>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</si>
  <si>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</si>
  <si>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</si>
  <si>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</si>
  <si>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</si>
  <si>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</si>
  <si>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</si>
  <si>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</si>
  <si>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</si>
  <si>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</si>
  <si>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</si>
  <si>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</si>
  <si>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</si>
  <si>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</si>
  <si>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</si>
  <si>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</si>
  <si>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</si>
  <si>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</si>
  <si>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</si>
  <si>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</si>
  <si>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</si>
  <si>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</si>
  <si>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</si>
  <si>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</si>
  <si>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</si>
  <si>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</si>
  <si>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</si>
  <si>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</si>
  <si>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</si>
  <si>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</si>
  <si>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</si>
  <si>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</si>
  <si>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</si>
  <si>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</si>
  <si>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</si>
  <si>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</si>
  <si>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</si>
  <si>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</si>
  <si>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</si>
  <si>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</si>
  <si>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</si>
  <si>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</si>
  <si>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</si>
  <si>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</si>
  <si>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</si>
  <si>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</si>
  <si>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</si>
  <si>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</si>
  <si>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</si>
  <si>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</si>
  <si>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</si>
  <si>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</si>
  <si>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</si>
  <si>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</si>
  <si>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</si>
  <si>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</si>
  <si>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</si>
  <si>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</si>
  <si>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</si>
  <si>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</si>
  <si>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</si>
  <si>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</si>
  <si>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</si>
  <si>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</si>
  <si>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</si>
  <si>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</si>
  <si>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</si>
  <si>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</si>
  <si>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</si>
  <si>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</si>
  <si>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</si>
  <si>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</si>
  <si>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</si>
  <si>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</si>
  <si>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</si>
  <si>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</si>
  <si>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</si>
  <si>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</si>
  <si>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</si>
  <si>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</si>
  <si>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</si>
  <si>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</si>
  <si>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</si>
  <si>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</si>
  <si>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</si>
  <si>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</si>
  <si>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</si>
  <si>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</si>
  <si>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</si>
  <si>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</si>
  <si>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</si>
  <si>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</si>
  <si>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</si>
  <si>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</si>
  <si>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</si>
  <si>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</si>
  <si>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</si>
  <si>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</si>
  <si>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</si>
  <si>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</si>
  <si>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</si>
  <si>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</si>
  <si>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</si>
  <si>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</si>
  <si>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</si>
  <si>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</si>
  <si>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</si>
  <si>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</si>
  <si>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</si>
  <si>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</si>
  <si>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</si>
  <si>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</si>
  <si>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</si>
  <si>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</si>
  <si>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</si>
  <si>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</si>
  <si>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</si>
  <si>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</si>
  <si>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</si>
  <si>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</si>
  <si>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</si>
  <si>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</si>
  <si>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</si>
  <si>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</si>
  <si>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</si>
  <si>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</si>
  <si>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</si>
  <si>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</si>
  <si>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</si>
  <si>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</si>
  <si>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</si>
  <si>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</si>
  <si>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</si>
  <si>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</si>
  <si>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</si>
  <si>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</si>
  <si>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</si>
  <si>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</si>
  <si>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</si>
  <si>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</si>
  <si>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</si>
  <si>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</si>
  <si>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</si>
  <si>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</si>
  <si>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</si>
  <si>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</si>
  <si>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</si>
  <si>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</si>
  <si>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</si>
  <si>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</si>
  <si>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</si>
  <si>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</si>
  <si>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</si>
  <si>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</si>
  <si>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</si>
  <si>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</si>
  <si>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</si>
  <si>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</si>
  <si>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</si>
  <si>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</si>
  <si>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</si>
  <si>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</si>
  <si>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</si>
  <si>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</si>
  <si>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</si>
  <si>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</si>
  <si>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</si>
  <si>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</si>
  <si>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</si>
  <si>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</si>
  <si>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</si>
  <si>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</si>
  <si>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</si>
  <si>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</si>
  <si>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</si>
  <si>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</si>
  <si>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</si>
  <si>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</si>
  <si>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</si>
  <si>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</si>
  <si>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</si>
  <si>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</si>
  <si>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</si>
  <si>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</si>
  <si>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</si>
  <si>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</si>
  <si>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</si>
  <si>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</si>
  <si>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</si>
  <si>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</si>
  <si>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</si>
  <si>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</si>
  <si>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</si>
  <si>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</si>
  <si>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</si>
  <si>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</si>
  <si>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</si>
  <si>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</si>
  <si>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</si>
  <si>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</si>
  <si>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</si>
  <si>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</si>
  <si>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</si>
  <si>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</si>
  <si>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</si>
  <si>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</si>
  <si>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</si>
  <si>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</si>
  <si>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</si>
  <si>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</si>
  <si>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</si>
  <si>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</si>
  <si>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</si>
  <si>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</si>
  <si>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</si>
  <si>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</si>
  <si>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</si>
  <si>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</si>
  <si>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</si>
  <si>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</si>
  <si>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</si>
  <si>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</si>
  <si>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</si>
  <si>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</si>
  <si>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</si>
  <si>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</si>
  <si>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</si>
  <si>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</si>
  <si>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</si>
  <si>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</si>
  <si>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</si>
  <si>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</si>
  <si>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</si>
  <si>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</si>
  <si>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</si>
  <si>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</si>
  <si>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</si>
  <si>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</si>
  <si>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</si>
  <si>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</si>
  <si>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</si>
  <si>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</si>
  <si>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</si>
  <si>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</si>
  <si>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</si>
  <si>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</si>
  <si>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</si>
  <si>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</si>
  <si>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</si>
  <si>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</si>
  <si>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</si>
  <si>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</si>
  <si>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</si>
  <si>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</si>
  <si>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</si>
  <si>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</si>
  <si>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</si>
  <si>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</si>
  <si>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</si>
  <si>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</si>
  <si>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</si>
  <si>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</si>
  <si>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</si>
  <si>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</si>
  <si>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</si>
  <si>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</si>
  <si>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</si>
  <si>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</si>
  <si>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</si>
  <si>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</si>
  <si>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</si>
  <si>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</si>
  <si>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</si>
  <si>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</si>
  <si>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</si>
  <si>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</si>
  <si>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</si>
  <si>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</si>
  <si>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</si>
  <si>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</si>
  <si>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</si>
  <si>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</si>
  <si>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</si>
  <si>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</si>
  <si>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</si>
  <si>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</si>
  <si>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</si>
  <si>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</si>
  <si>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</si>
  <si>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</si>
  <si>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</si>
  <si>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</si>
  <si>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</si>
  <si>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</si>
  <si>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</si>
  <si>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</si>
  <si>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</si>
  <si>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</si>
  <si>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</si>
  <si>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</si>
  <si>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</si>
  <si>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</si>
  <si>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</si>
  <si>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</si>
  <si>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</si>
  <si>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</si>
  <si>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</si>
  <si>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</si>
  <si>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</si>
  <si>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</si>
  <si>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</si>
  <si>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</si>
  <si>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</si>
  <si>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</si>
  <si>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</si>
  <si>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</si>
  <si>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</si>
  <si>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</si>
  <si>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</si>
  <si>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</si>
  <si>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</si>
  <si>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</si>
  <si>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</si>
  <si>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</si>
  <si>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</si>
  <si>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</si>
  <si>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</si>
  <si>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</si>
  <si>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</si>
  <si>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</si>
  <si>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</si>
  <si>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</si>
  <si>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</si>
  <si>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</si>
  <si>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</si>
  <si>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</si>
  <si>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</si>
  <si>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</si>
  <si>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</si>
  <si>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</si>
  <si>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</si>
  <si>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</si>
  <si>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</si>
  <si>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</si>
  <si>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</si>
  <si>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</si>
  <si>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</si>
  <si>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</si>
  <si>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</si>
  <si>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</si>
  <si>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</si>
  <si>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</si>
  <si>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</si>
  <si>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</si>
  <si>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</si>
  <si>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</si>
  <si>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</si>
  <si>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</si>
  <si>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</si>
  <si>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</si>
  <si>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</si>
  <si>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</si>
  <si>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</si>
  <si>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</si>
  <si>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</si>
  <si>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</si>
  <si>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</si>
  <si>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</si>
  <si>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</si>
  <si>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</si>
  <si>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</si>
  <si>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</si>
  <si>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</si>
  <si>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</si>
  <si>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</si>
  <si>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</si>
  <si>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</si>
  <si>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</si>
  <si>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</si>
  <si>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</si>
  <si>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</si>
  <si>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</si>
  <si>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</si>
  <si>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</si>
  <si>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</si>
  <si>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</si>
  <si>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</si>
  <si>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</si>
  <si>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</si>
  <si>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</si>
  <si>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</si>
  <si>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</si>
  <si>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</si>
  <si>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</si>
  <si>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</si>
  <si>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</si>
  <si>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</si>
  <si>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</si>
  <si>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</si>
  <si>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</si>
  <si>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</si>
  <si>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</si>
  <si>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</si>
  <si>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</si>
  <si>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</si>
  <si>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</si>
  <si>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</si>
  <si>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</si>
  <si>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</si>
  <si>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</si>
  <si>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</si>
  <si>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</si>
  <si>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</si>
  <si>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</si>
  <si>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</si>
  <si>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</si>
  <si>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</si>
  <si>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</si>
  <si>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</si>
  <si>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</si>
  <si>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</si>
  <si>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</si>
  <si>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</si>
  <si>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</si>
  <si>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</si>
  <si>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</si>
  <si>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</si>
  <si>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</si>
  <si>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</si>
  <si>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</si>
  <si>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</si>
  <si>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</si>
  <si>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</si>
  <si>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</si>
  <si>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</si>
  <si>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</si>
  <si>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</si>
  <si>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</si>
  <si>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</si>
  <si>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</si>
  <si>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</si>
  <si>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</si>
  <si>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</si>
  <si>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</si>
  <si>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</si>
  <si>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</si>
  <si>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</si>
  <si>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</si>
  <si>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</si>
  <si>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</si>
  <si>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</si>
  <si>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</si>
  <si>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</si>
  <si>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</si>
  <si>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</si>
  <si>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</si>
  <si>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</si>
  <si>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</si>
  <si>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</si>
  <si>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</si>
  <si>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</si>
  <si>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</si>
  <si>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</si>
  <si>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</si>
  <si>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</si>
  <si>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</si>
  <si>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</si>
  <si>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</si>
  <si>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</si>
  <si>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</si>
  <si>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</si>
  <si>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</si>
  <si>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</si>
  <si>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</si>
  <si>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</si>
  <si>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</si>
  <si>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</si>
  <si>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</si>
  <si>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</si>
  <si>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</si>
  <si>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</si>
  <si>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</si>
  <si>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</si>
  <si>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</si>
  <si>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</si>
  <si>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</si>
  <si>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</si>
  <si>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</si>
  <si>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</si>
  <si>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</si>
  <si>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</si>
  <si>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</si>
  <si>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</si>
  <si>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</si>
  <si>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</si>
  <si>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</si>
  <si>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</si>
  <si>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</si>
  <si>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</si>
  <si>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</si>
  <si>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</si>
  <si>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</si>
  <si>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</si>
  <si>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</si>
  <si>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</si>
  <si>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</si>
  <si>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</si>
  <si>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</si>
  <si>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</si>
  <si>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</si>
  <si>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</si>
  <si>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</si>
  <si>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</si>
  <si>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</si>
  <si>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</si>
  <si>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</si>
  <si>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</si>
  <si>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</si>
  <si>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</si>
  <si>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</si>
  <si>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</si>
  <si>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</si>
  <si>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</si>
  <si>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</si>
  <si>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</si>
  <si>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</si>
  <si>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</si>
  <si>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</si>
  <si>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</si>
  <si>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</si>
  <si>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</si>
  <si>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</si>
  <si>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</si>
  <si>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</si>
  <si>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</si>
  <si>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</si>
  <si>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</si>
  <si>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</si>
  <si>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</si>
  <si>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</si>
  <si>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</si>
  <si>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</si>
  <si>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</si>
  <si>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</si>
  <si>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</si>
  <si>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</si>
  <si>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</si>
  <si>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</si>
  <si>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</si>
  <si>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</si>
  <si>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</si>
  <si>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</si>
  <si>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</si>
  <si>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</si>
  <si>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</si>
  <si>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</si>
  <si>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</si>
  <si>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</si>
  <si>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</si>
  <si>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</si>
  <si>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</si>
  <si>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</si>
  <si>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</si>
  <si>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</si>
  <si>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</si>
  <si>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</si>
  <si>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</si>
  <si>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</si>
  <si>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</si>
  <si>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</si>
  <si>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</si>
  <si>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</si>
  <si>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</si>
  <si>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</si>
  <si>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</si>
  <si>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</si>
  <si>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</si>
  <si>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</si>
  <si>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</si>
  <si>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</si>
  <si>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</si>
  <si>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</si>
  <si>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</si>
  <si>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</si>
  <si>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</si>
  <si>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</si>
  <si>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</si>
  <si>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</si>
  <si>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</si>
  <si>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</si>
  <si>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</si>
  <si>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</si>
  <si>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</si>
  <si>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</si>
  <si>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</si>
  <si>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</si>
  <si>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</si>
  <si>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</si>
  <si>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</si>
  <si>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</si>
  <si>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</si>
  <si>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</si>
  <si>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</si>
  <si>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</si>
  <si>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</si>
  <si>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</si>
  <si>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</si>
  <si>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</si>
  <si>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</si>
  <si>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</si>
  <si>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</si>
  <si>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</si>
  <si>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</si>
  <si>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</si>
  <si>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</si>
  <si>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</si>
  <si>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</si>
  <si>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</si>
  <si>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</si>
  <si>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</si>
  <si>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</si>
  <si>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</si>
  <si>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</si>
  <si>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</si>
  <si>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</si>
  <si>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</si>
  <si>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</si>
  <si>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</si>
  <si>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</si>
  <si>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</si>
  <si>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</si>
  <si>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</si>
  <si>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</si>
  <si>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</si>
  <si>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</si>
  <si>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</si>
  <si>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</si>
  <si>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</si>
  <si>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</si>
  <si>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</si>
  <si>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</si>
  <si>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</si>
  <si>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</si>
  <si>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</si>
  <si>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</si>
  <si>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</si>
  <si>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</si>
  <si>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</si>
  <si>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</si>
  <si>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</si>
  <si>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</si>
  <si>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</si>
  <si>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</si>
  <si>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</si>
  <si>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</si>
  <si>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</si>
  <si>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</si>
  <si>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</si>
  <si>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</si>
  <si>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</si>
  <si>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</si>
  <si>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</si>
  <si>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</si>
  <si>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</si>
  <si>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</si>
  <si>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</si>
  <si>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</si>
  <si>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</si>
  <si>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</si>
  <si>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</si>
  <si>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</si>
  <si>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</si>
  <si>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</si>
  <si>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</si>
  <si>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</si>
  <si>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</si>
  <si>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</si>
  <si>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</si>
  <si>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</si>
  <si>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</si>
  <si>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</si>
  <si>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</si>
  <si>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</si>
  <si>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</si>
  <si>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</si>
  <si>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</si>
  <si>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</si>
  <si>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</si>
  <si>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</si>
  <si>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</si>
  <si>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</si>
  <si>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</si>
  <si>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</si>
  <si>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</si>
  <si>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</si>
  <si>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</si>
  <si>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</si>
  <si>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</si>
  <si>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</si>
  <si>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</si>
  <si>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</si>
  <si>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</si>
  <si>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</si>
  <si>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</si>
  <si>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</si>
  <si>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</si>
  <si>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</si>
  <si>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</si>
  <si>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</si>
  <si>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</si>
  <si>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</si>
  <si>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</si>
  <si>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</si>
  <si>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</si>
  <si>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</si>
  <si>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</si>
  <si>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</si>
  <si>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</si>
  <si>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</si>
  <si>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</si>
  <si>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</si>
  <si>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</si>
  <si>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</si>
  <si>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</si>
  <si>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</si>
  <si>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</si>
  <si>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</si>
  <si>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</si>
  <si>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</si>
  <si>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</si>
  <si>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</si>
  <si>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</si>
  <si>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</si>
  <si>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</si>
  <si>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</si>
  <si>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</si>
  <si>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</si>
  <si>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</si>
  <si>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</si>
  <si>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</si>
  <si>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</si>
  <si>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</si>
  <si>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</si>
  <si>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</si>
  <si>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</si>
  <si>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</si>
  <si>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</si>
  <si>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</si>
  <si>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</si>
  <si>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</si>
  <si>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</si>
  <si>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</si>
  <si>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</si>
  <si>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</si>
  <si>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</si>
  <si>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</si>
  <si>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</si>
  <si>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</si>
  <si>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</si>
  <si>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</si>
  <si>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</si>
  <si>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</si>
  <si>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</si>
  <si>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</si>
  <si>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</si>
  <si>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</si>
  <si>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</si>
  <si>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</si>
  <si>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</si>
  <si>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</si>
  <si>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</si>
  <si>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</si>
  <si>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</si>
  <si>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</si>
  <si>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</si>
  <si>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</si>
  <si>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</si>
  <si>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</si>
  <si>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</si>
  <si>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</si>
  <si>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</si>
  <si>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</si>
  <si>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</si>
  <si>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</si>
  <si>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</si>
  <si>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</si>
  <si>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</si>
  <si>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</si>
  <si>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</si>
  <si>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</si>
  <si>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</si>
  <si>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</si>
  <si>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</si>
  <si>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</si>
  <si>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</si>
  <si>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</si>
  <si>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</si>
  <si>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</si>
  <si>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</si>
  <si>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</si>
  <si>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</si>
  <si>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</si>
  <si>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</si>
  <si>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</si>
  <si>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</si>
  <si>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</si>
  <si>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</si>
  <si>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</si>
  <si>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</si>
  <si>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</si>
  <si>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</si>
  <si>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</si>
  <si>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</si>
  <si>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</si>
  <si>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</si>
  <si>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</si>
  <si>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</si>
  <si>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</si>
  <si>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</si>
  <si>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</si>
  <si>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</si>
  <si>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</si>
  <si>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</si>
  <si>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</si>
  <si>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</si>
  <si>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</si>
  <si>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</si>
  <si>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</si>
  <si>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</si>
  <si>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</si>
  <si>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</si>
  <si>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</si>
  <si>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</si>
  <si>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</si>
  <si>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</si>
  <si>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</si>
  <si>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</si>
  <si>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</si>
  <si>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</si>
  <si>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</si>
  <si>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</si>
  <si>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</si>
  <si>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</si>
  <si>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</si>
  <si>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</si>
  <si>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</si>
  <si>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</si>
  <si>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</si>
  <si>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</si>
  <si>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</si>
  <si>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</si>
  <si>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</si>
  <si>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</si>
  <si>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</si>
  <si>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</si>
  <si>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</si>
  <si>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</si>
  <si>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</si>
  <si>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</si>
  <si>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</si>
  <si>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</si>
  <si>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</si>
  <si>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</si>
  <si>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</si>
  <si>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</si>
  <si>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</si>
  <si>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</si>
  <si>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</si>
  <si>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</si>
  <si>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</si>
  <si>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</si>
  <si>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</si>
  <si>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</si>
  <si>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</si>
  <si>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</si>
  <si>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</si>
  <si>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</si>
  <si>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</si>
  <si>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</si>
  <si>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</si>
  <si>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</si>
  <si>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</si>
  <si>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</si>
  <si>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</si>
  <si>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</si>
  <si>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</si>
  <si>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</si>
  <si>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</si>
  <si>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</si>
  <si>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</si>
  <si>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</si>
  <si>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</si>
  <si>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</si>
  <si>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</si>
  <si>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</si>
  <si>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</si>
  <si>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</si>
  <si>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</si>
  <si>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</si>
  <si>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</si>
  <si>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</si>
  <si>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</si>
  <si>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</si>
  <si>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</si>
  <si>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</si>
  <si>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</si>
  <si>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</si>
  <si>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</si>
  <si>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</si>
  <si>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</si>
  <si>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</si>
  <si>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</si>
  <si>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</si>
  <si>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</si>
  <si>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</si>
  <si>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</si>
  <si>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</si>
  <si>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</si>
  <si>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</si>
  <si>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</si>
  <si>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</si>
  <si>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</si>
  <si>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</si>
  <si>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</si>
  <si>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</si>
  <si>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</si>
  <si>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</si>
  <si>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</si>
  <si>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</si>
  <si>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</si>
  <si>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</si>
  <si>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</si>
  <si>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</si>
  <si>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</si>
  <si>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</si>
  <si>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</si>
  <si>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</si>
  <si>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</si>
  <si>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</si>
  <si>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</si>
  <si>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</si>
  <si>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</si>
  <si>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</si>
  <si>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</si>
  <si>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</si>
  <si>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</si>
  <si>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</si>
  <si>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</si>
  <si>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</si>
  <si>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</si>
  <si>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</si>
  <si>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</si>
  <si>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</si>
  <si>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</si>
  <si>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</si>
  <si>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</si>
  <si>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</si>
  <si>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</si>
  <si>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</si>
  <si>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</si>
  <si>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</si>
  <si>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</si>
  <si>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</si>
  <si>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</si>
  <si>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</si>
  <si>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</si>
  <si>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</si>
  <si>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</si>
  <si>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</si>
  <si>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</si>
  <si>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</si>
  <si>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</si>
  <si>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</si>
  <si>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</si>
  <si>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</si>
  <si>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</si>
  <si>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</si>
  <si>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</si>
  <si>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</si>
  <si>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</si>
  <si>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</si>
  <si>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</si>
  <si>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</si>
  <si>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</si>
  <si>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</si>
  <si>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</si>
  <si>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</si>
  <si>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</si>
  <si>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</si>
  <si>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</si>
  <si>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</si>
  <si>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</si>
  <si>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</si>
  <si>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</si>
  <si>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</si>
  <si>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</si>
  <si>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</si>
  <si>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</si>
  <si>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</si>
  <si>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</si>
  <si>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</si>
  <si>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</si>
  <si>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</si>
  <si>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</si>
  <si>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</si>
  <si>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</si>
  <si>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</si>
  <si>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</si>
  <si>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</si>
  <si>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</si>
  <si>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</si>
  <si>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</si>
  <si>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</si>
  <si>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</si>
  <si>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</si>
  <si>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</si>
  <si>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</si>
  <si>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</si>
  <si>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</si>
  <si>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</si>
  <si>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</si>
  <si>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</si>
  <si>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</si>
  <si>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</si>
  <si>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</si>
  <si>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</si>
  <si>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</si>
  <si>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</si>
  <si>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</si>
  <si>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</si>
  <si>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</si>
  <si>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</si>
  <si>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</si>
  <si>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</si>
  <si>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</si>
  <si>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</si>
  <si>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</si>
  <si>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</si>
  <si>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</si>
  <si>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</si>
  <si>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</si>
  <si>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</si>
  <si>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</si>
  <si>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</si>
  <si>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</si>
  <si>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</si>
  <si>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</si>
  <si>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</si>
  <si>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</si>
  <si>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</si>
  <si>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</si>
  <si>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</si>
  <si>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</si>
  <si>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</si>
  <si>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</si>
  <si>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</si>
  <si>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</si>
  <si>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</si>
  <si>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</si>
  <si>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</si>
  <si>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</si>
  <si>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</si>
  <si>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</si>
  <si>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</si>
  <si>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</si>
  <si>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</si>
  <si>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</si>
  <si>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</si>
  <si>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</si>
  <si>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</si>
  <si>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</si>
  <si>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</si>
  <si>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</si>
  <si>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</si>
  <si>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</si>
  <si>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</si>
  <si>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</si>
  <si>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</si>
  <si>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</si>
  <si>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</si>
  <si>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</si>
  <si>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</si>
  <si>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</si>
  <si>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</si>
  <si>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</si>
  <si>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</si>
  <si>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</si>
  <si>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</si>
  <si>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</si>
  <si>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</si>
  <si>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</si>
  <si>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</si>
  <si>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</si>
  <si>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</si>
  <si>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</si>
  <si>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</si>
  <si>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</si>
  <si>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</si>
  <si>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</si>
  <si>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</si>
  <si>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</si>
  <si>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</si>
  <si>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</si>
  <si>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</si>
  <si>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</si>
  <si>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</si>
  <si>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</si>
  <si>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</si>
  <si>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</si>
  <si>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</si>
  <si>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</si>
  <si>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</si>
  <si>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</si>
  <si>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</si>
  <si>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</si>
  <si>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</si>
  <si>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</si>
  <si>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</si>
  <si>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</si>
  <si>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</si>
  <si>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</si>
  <si>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</si>
  <si>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</si>
  <si>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</si>
  <si>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</si>
  <si>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</si>
  <si>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</si>
  <si>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</si>
  <si>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</si>
  <si>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</si>
  <si>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</si>
  <si>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</si>
  <si>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</si>
  <si>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</si>
  <si>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</si>
  <si>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</si>
  <si>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</si>
  <si>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</si>
  <si>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</si>
  <si>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</si>
  <si>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</si>
  <si>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</si>
  <si>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</si>
  <si>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</si>
  <si>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</si>
  <si>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</si>
  <si>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</si>
  <si>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</si>
  <si>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</si>
  <si>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</si>
  <si>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</si>
  <si>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</si>
  <si>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</si>
  <si>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</si>
  <si>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</si>
  <si>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</si>
  <si>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</si>
  <si>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</si>
  <si>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</si>
  <si>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</si>
  <si>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</si>
  <si>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</si>
  <si>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</si>
  <si>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</si>
  <si>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</si>
  <si>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</si>
  <si>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</si>
  <si>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</si>
  <si>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</si>
  <si>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</si>
  <si>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</si>
  <si>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</si>
  <si>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</si>
  <si>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</si>
  <si>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</si>
  <si>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</si>
  <si>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</si>
  <si>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</si>
  <si>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</si>
  <si>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</si>
  <si>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</si>
  <si>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</si>
  <si>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</si>
  <si>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</si>
  <si>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</si>
  <si>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</si>
  <si>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</si>
  <si>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</si>
  <si>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</si>
  <si>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</si>
  <si>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</si>
  <si>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</si>
  <si>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</si>
  <si>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</si>
  <si>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</si>
  <si>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</si>
  <si>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</si>
  <si>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</si>
  <si>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</si>
  <si>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</si>
  <si>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</si>
  <si>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</si>
  <si>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</si>
  <si>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</si>
  <si>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</si>
  <si>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</si>
  <si>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</si>
  <si>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</si>
  <si>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</si>
  <si>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</si>
  <si>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</si>
  <si>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</si>
  <si>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</si>
  <si>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</si>
  <si>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</si>
  <si>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</si>
  <si>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</si>
  <si>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</si>
  <si>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</si>
  <si>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</si>
  <si>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</si>
  <si>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</si>
  <si>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</si>
  <si>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</si>
  <si>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</si>
  <si>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</si>
  <si>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</si>
  <si>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</si>
  <si>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</si>
  <si>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</si>
  <si>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</si>
  <si>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</si>
  <si>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</si>
  <si>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</si>
  <si>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</si>
  <si>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</si>
  <si>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</si>
  <si>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</si>
  <si>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</si>
  <si>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</si>
  <si>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</si>
  <si>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</si>
  <si>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</si>
  <si>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</si>
  <si>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</si>
  <si>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</si>
  <si>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</si>
  <si>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</si>
  <si>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</si>
  <si>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</si>
  <si>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</si>
  <si>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</si>
  <si>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</si>
  <si>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</si>
  <si>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</si>
  <si>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</si>
  <si>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</si>
  <si>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</si>
  <si>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</si>
  <si>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</si>
  <si>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</si>
  <si>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</si>
  <si>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</si>
  <si>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</si>
  <si>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</si>
  <si>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</si>
  <si>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</si>
  <si>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</si>
  <si>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</si>
  <si>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</si>
  <si>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</si>
  <si>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</si>
  <si>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</si>
  <si>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</si>
  <si>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</si>
  <si>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</si>
  <si>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</si>
  <si>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</si>
  <si>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</si>
  <si>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</si>
  <si>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</si>
  <si>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</si>
  <si>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</si>
  <si>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</si>
  <si>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</si>
  <si>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</si>
  <si>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</si>
  <si>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</si>
  <si>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</si>
  <si>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</si>
  <si>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</si>
  <si>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</si>
  <si>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</si>
  <si>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</si>
  <si>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</si>
  <si>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</si>
  <si>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</si>
  <si>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</si>
  <si>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</si>
  <si>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</si>
  <si>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</si>
  <si>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</si>
  <si>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</si>
  <si>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</si>
  <si>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</si>
  <si>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</si>
  <si>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</si>
  <si>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</si>
  <si>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</si>
  <si>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</si>
  <si>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</si>
  <si>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</si>
  <si>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</si>
  <si>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</si>
  <si>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</si>
  <si>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</si>
  <si>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</si>
  <si>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</si>
  <si>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</si>
  <si>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</si>
  <si>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</si>
  <si>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</si>
  <si>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</si>
  <si>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</si>
  <si>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</si>
  <si>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</si>
  <si>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</si>
  <si>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</si>
  <si>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</si>
  <si>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</si>
  <si>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</si>
  <si>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</si>
  <si>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</si>
  <si>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</si>
  <si>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</si>
  <si>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</si>
  <si>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</si>
  <si>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</si>
  <si>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</si>
  <si>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</si>
  <si>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</si>
  <si>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</si>
  <si>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</si>
  <si>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</si>
  <si>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</si>
  <si>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</si>
  <si>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</si>
  <si>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</si>
  <si>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</si>
  <si>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</si>
  <si>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</si>
  <si>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</si>
  <si>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</si>
  <si>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</si>
  <si>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</si>
  <si>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</si>
  <si>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</si>
  <si>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</si>
  <si>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</si>
  <si>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</si>
  <si>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</si>
  <si>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</si>
  <si>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</si>
  <si>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</si>
  <si>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</si>
  <si>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</si>
  <si>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</si>
  <si>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</si>
  <si>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</si>
  <si>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</si>
  <si>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</si>
  <si>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</si>
  <si>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</si>
  <si>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</si>
  <si>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</si>
  <si>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</si>
  <si>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</si>
  <si>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</si>
  <si>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</si>
  <si>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</si>
  <si>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</si>
  <si>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</si>
  <si>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</si>
  <si>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</si>
  <si>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</si>
  <si>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</si>
  <si>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</si>
  <si>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</si>
  <si>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</si>
  <si>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</si>
  <si>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</si>
  <si>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</si>
  <si>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</si>
  <si>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</si>
  <si>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</si>
  <si>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</si>
  <si>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</si>
  <si>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</si>
  <si>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</si>
  <si>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</si>
  <si>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</si>
  <si>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</si>
  <si>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</si>
  <si>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</si>
  <si>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</si>
  <si>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</si>
  <si>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</si>
  <si>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</si>
  <si>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</si>
  <si>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</si>
  <si>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</si>
  <si>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</si>
  <si>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</si>
  <si>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</si>
  <si>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</si>
  <si>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</si>
  <si>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</si>
  <si>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</si>
  <si>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</si>
  <si>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</si>
  <si>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</si>
  <si>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</si>
  <si>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</si>
  <si>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</si>
  <si>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</si>
  <si>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</si>
  <si>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</si>
  <si>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</si>
  <si>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</si>
  <si>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</si>
  <si>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</si>
  <si>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</si>
  <si>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</si>
  <si>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</si>
  <si>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</si>
  <si>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</si>
  <si>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</si>
  <si>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</si>
  <si>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</si>
  <si>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</si>
  <si>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</si>
  <si>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</si>
  <si>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</si>
  <si>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</si>
  <si>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</si>
  <si>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</si>
  <si>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</si>
  <si>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</si>
  <si>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</si>
  <si>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</si>
  <si>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</si>
  <si>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</si>
  <si>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</si>
  <si>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</si>
  <si>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</si>
  <si>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</si>
  <si>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</si>
  <si>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</si>
  <si>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</si>
  <si>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</si>
  <si>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</si>
  <si>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</si>
  <si>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</si>
  <si>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</si>
  <si>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</si>
  <si>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</si>
  <si>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</si>
  <si>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</si>
  <si>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</si>
  <si>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</si>
  <si>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</si>
  <si>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</si>
  <si>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</si>
  <si>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</si>
  <si>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</si>
  <si>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</si>
  <si>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</si>
  <si>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</si>
  <si>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</si>
  <si>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</si>
  <si>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</si>
  <si>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</si>
  <si>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</si>
  <si>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</si>
  <si>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</si>
  <si>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</si>
  <si>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</si>
  <si>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</si>
  <si>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</si>
  <si>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</si>
  <si>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</si>
  <si>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</si>
  <si>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</si>
  <si>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</si>
  <si>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</si>
  <si>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</si>
  <si>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</si>
  <si>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</si>
  <si>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</si>
  <si>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</si>
  <si>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</si>
  <si>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</si>
  <si>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</si>
  <si>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</si>
  <si>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</si>
  <si>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</si>
  <si>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</si>
  <si>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</si>
  <si>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</si>
  <si>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</si>
  <si>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</si>
  <si>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</si>
  <si>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</si>
  <si>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</si>
  <si>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</si>
  <si>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</si>
  <si>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</si>
  <si>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</si>
  <si>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</si>
  <si>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</si>
  <si>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</si>
  <si>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</si>
  <si>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</si>
  <si>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</si>
  <si>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</si>
  <si>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</si>
  <si>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</si>
  <si>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</si>
  <si>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</si>
  <si>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</si>
  <si>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</si>
  <si>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</si>
  <si>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</si>
  <si>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</si>
  <si>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</si>
  <si>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</si>
  <si>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</si>
  <si>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</si>
  <si>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</si>
  <si>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</si>
  <si>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</si>
  <si>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</si>
  <si>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</si>
  <si>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</si>
  <si>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</si>
  <si>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</si>
  <si>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</si>
  <si>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</si>
  <si>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</si>
  <si>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</si>
  <si>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</si>
  <si>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</si>
  <si>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</si>
  <si>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</si>
  <si>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</si>
  <si>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</si>
  <si>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</si>
  <si>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</si>
  <si>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</si>
  <si>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</si>
  <si>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</si>
  <si>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</si>
  <si>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</si>
  <si>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</si>
  <si>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</si>
  <si>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</si>
  <si>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</si>
  <si>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</si>
  <si>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</si>
  <si>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</si>
  <si>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</si>
  <si>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</si>
  <si>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</si>
  <si>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</si>
  <si>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</si>
  <si>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</si>
  <si>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</si>
  <si>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</si>
  <si>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</si>
  <si>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</si>
  <si>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</si>
  <si>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</si>
  <si>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</si>
  <si>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</si>
  <si>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</si>
  <si>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</si>
  <si>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</si>
  <si>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</si>
  <si>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</si>
  <si>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</si>
  <si>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</si>
  <si>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</si>
  <si>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</si>
  <si>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</si>
  <si>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</si>
  <si>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</si>
  <si>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</si>
  <si>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</si>
  <si>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</si>
  <si>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</si>
  <si>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</si>
  <si>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</si>
  <si>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</si>
  <si>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</si>
  <si>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</si>
  <si>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</si>
  <si>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</si>
  <si>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</si>
  <si>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</si>
  <si>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</si>
  <si>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</si>
  <si>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</si>
  <si>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</si>
  <si>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</si>
  <si>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</si>
  <si>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</si>
  <si>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</si>
  <si>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</si>
  <si>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</si>
  <si>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</si>
  <si>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</si>
  <si>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</si>
  <si>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</si>
  <si>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</si>
  <si>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</si>
  <si>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</si>
  <si>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</si>
  <si>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</si>
  <si>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</si>
  <si>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</si>
  <si>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</si>
  <si>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</si>
  <si>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</si>
  <si>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</si>
  <si>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</si>
  <si>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</si>
  <si>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</si>
  <si>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</si>
  <si>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</si>
  <si>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</si>
  <si>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</si>
  <si>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</si>
  <si>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</si>
  <si>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</si>
  <si>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</si>
  <si>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</si>
  <si>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</si>
  <si>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</si>
  <si>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</si>
  <si>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</si>
  <si>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</si>
  <si>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</si>
  <si>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</si>
  <si>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</si>
  <si>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</si>
  <si>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</si>
  <si>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</si>
  <si>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</si>
  <si>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</si>
  <si>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</si>
  <si>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</si>
  <si>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</si>
  <si>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</si>
  <si>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</si>
  <si>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</si>
  <si>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</si>
  <si>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</si>
  <si>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</si>
  <si>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</si>
  <si>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</si>
  <si>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</si>
  <si>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</si>
  <si>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</si>
  <si>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</si>
  <si>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</si>
  <si>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</si>
  <si>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</si>
  <si>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</si>
  <si>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</si>
  <si>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</si>
  <si>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</si>
  <si>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</si>
  <si>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</si>
  <si>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</si>
  <si>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</si>
  <si>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</si>
  <si>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</si>
  <si>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</si>
  <si>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</si>
  <si>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</si>
  <si>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</si>
  <si>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</si>
  <si>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</si>
  <si>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</si>
  <si>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</si>
  <si>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</si>
  <si>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</si>
  <si>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</si>
  <si>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</si>
  <si>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</si>
  <si>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</si>
  <si>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</si>
  <si>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</si>
  <si>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</si>
  <si>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</si>
  <si>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</si>
  <si>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</si>
  <si>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</si>
  <si>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</si>
  <si>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</si>
  <si>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</si>
  <si>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</si>
  <si>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</si>
  <si>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</si>
  <si>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</si>
  <si>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</si>
  <si>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</si>
  <si>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</si>
  <si>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</si>
  <si>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</si>
  <si>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</si>
  <si>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</si>
  <si>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</si>
  <si>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</si>
  <si>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</si>
  <si>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</si>
  <si>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</si>
  <si>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</si>
  <si>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</si>
  <si>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</si>
  <si>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</si>
  <si>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</si>
  <si>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</si>
  <si>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</si>
  <si>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</si>
  <si>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</si>
  <si>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</si>
  <si>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</si>
  <si>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</si>
  <si>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</si>
  <si>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</si>
  <si>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</si>
  <si>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</si>
  <si>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</si>
  <si>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</si>
  <si>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</si>
  <si>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</si>
  <si>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</si>
  <si>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</si>
  <si>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</si>
  <si>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</si>
  <si>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</si>
  <si>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</si>
  <si>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</si>
  <si>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</si>
  <si>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</si>
  <si>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</si>
  <si>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</si>
  <si>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</si>
  <si>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</si>
  <si>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</si>
  <si>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</si>
  <si>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</si>
  <si>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</si>
  <si>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</si>
  <si>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</si>
  <si>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</si>
  <si>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</si>
  <si>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</si>
  <si>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</si>
  <si>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</si>
  <si>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</si>
  <si>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</si>
  <si>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</si>
  <si>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</si>
  <si>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</si>
  <si>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</si>
  <si>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</si>
  <si>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</si>
  <si>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</si>
  <si>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</si>
  <si>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</si>
  <si>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</si>
  <si>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</si>
  <si>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</si>
  <si>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</si>
  <si>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</si>
  <si>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</si>
  <si>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</si>
  <si>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</si>
  <si>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</si>
  <si>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</si>
  <si>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</si>
  <si>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</si>
  <si>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</si>
  <si>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</si>
  <si>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</si>
  <si>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</si>
  <si>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</si>
  <si>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</si>
  <si>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</si>
  <si>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</si>
  <si>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</si>
  <si>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</si>
  <si>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</si>
  <si>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</si>
  <si>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</si>
  <si>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</si>
  <si>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</si>
  <si>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</si>
  <si>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</si>
  <si>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</si>
  <si>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</si>
  <si>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</si>
  <si>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</si>
  <si>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</si>
  <si>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</si>
  <si>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</si>
  <si>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</si>
  <si>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</si>
  <si>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</si>
  <si>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</si>
  <si>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</si>
  <si>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</si>
  <si>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</si>
  <si>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</si>
  <si>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</si>
  <si>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</si>
  <si>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</si>
  <si>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</si>
  <si>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</si>
  <si>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</si>
  <si>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</si>
  <si>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</si>
  <si>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</si>
  <si>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</si>
  <si>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</si>
  <si>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</si>
  <si>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</si>
  <si>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</si>
  <si>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</si>
  <si>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</si>
  <si>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</si>
  <si>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</si>
  <si>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</si>
  <si>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</si>
  <si>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</si>
  <si>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</si>
  <si>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</si>
  <si>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</si>
  <si>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</si>
  <si>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</si>
  <si>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</si>
  <si>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</si>
  <si>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</si>
  <si>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</si>
  <si>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</si>
  <si>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</si>
  <si>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</si>
  <si>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</si>
  <si>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</si>
  <si>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</si>
  <si>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</si>
  <si>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</si>
  <si>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</si>
  <si>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</si>
  <si>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</si>
  <si>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</si>
  <si>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</si>
  <si>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</si>
  <si>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</si>
  <si>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</si>
  <si>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</si>
  <si>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</si>
  <si>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</si>
  <si>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</si>
  <si>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</si>
  <si>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</si>
  <si>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</si>
  <si>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</si>
  <si>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</si>
  <si>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</si>
  <si>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</si>
  <si>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</si>
  <si>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</si>
  <si>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</si>
  <si>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</si>
  <si>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</si>
  <si>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</si>
  <si>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</si>
  <si>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</si>
  <si>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</si>
  <si>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</si>
  <si>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</si>
  <si>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</si>
  <si>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</si>
  <si>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</si>
  <si>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</si>
  <si>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</si>
  <si>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</si>
  <si>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</si>
  <si>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</si>
  <si>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</si>
  <si>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</si>
  <si>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</si>
  <si>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</si>
  <si>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</si>
  <si>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</si>
  <si>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</si>
  <si>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</si>
  <si>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</si>
  <si>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</si>
  <si>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</si>
  <si>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</si>
  <si>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</si>
  <si>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</si>
  <si>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</si>
  <si>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</si>
  <si>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</si>
  <si>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</si>
  <si>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</si>
  <si>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</si>
  <si>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</si>
  <si>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</si>
  <si>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</si>
  <si>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</si>
  <si>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</si>
  <si>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</si>
  <si>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</si>
  <si>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</si>
  <si>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</si>
  <si>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</si>
  <si>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</si>
  <si>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</si>
  <si>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</si>
  <si>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</si>
  <si>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</si>
  <si>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</si>
  <si>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</si>
  <si>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</si>
  <si>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</si>
  <si>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</si>
  <si>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</si>
  <si>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</si>
  <si>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</si>
  <si>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</si>
  <si>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</si>
  <si>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</si>
  <si>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</si>
  <si>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</si>
  <si>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</si>
  <si>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</si>
  <si>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</si>
  <si>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</si>
  <si>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</si>
  <si>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</si>
  <si>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</si>
  <si>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</si>
  <si>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</si>
  <si>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</si>
  <si>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</si>
  <si>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</si>
  <si>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</si>
  <si>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</si>
  <si>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</si>
  <si>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</si>
  <si>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</si>
  <si>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</si>
  <si>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</si>
  <si>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</si>
  <si>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</si>
  <si>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</si>
  <si>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</si>
  <si>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</si>
  <si>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</si>
  <si>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</si>
  <si>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</si>
  <si>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</si>
  <si>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</si>
  <si>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</si>
  <si>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</si>
  <si>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</si>
  <si>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</si>
  <si>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</si>
  <si>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</si>
  <si>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</si>
  <si>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</si>
  <si>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</si>
  <si>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</si>
  <si>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</si>
  <si>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</si>
  <si>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</si>
  <si>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</si>
  <si>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</si>
  <si>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</si>
  <si>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</si>
  <si>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</si>
  <si>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</si>
  <si>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</si>
  <si>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</si>
  <si>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</si>
  <si>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</si>
  <si>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</si>
  <si>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</si>
  <si>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</si>
  <si>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</si>
  <si>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</si>
  <si>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</si>
  <si>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</si>
  <si>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</si>
  <si>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</si>
  <si>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</si>
  <si>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</si>
  <si>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</si>
  <si>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</si>
  <si>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</si>
  <si>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</si>
  <si>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</si>
  <si>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</si>
  <si>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</si>
  <si>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</si>
  <si>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</si>
  <si>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</si>
  <si>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</si>
  <si>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</si>
  <si>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</si>
  <si>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</si>
  <si>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</si>
  <si>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</si>
  <si>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</si>
  <si>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</si>
  <si>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</si>
  <si>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</si>
  <si>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</si>
  <si>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</si>
  <si>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</si>
  <si>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</si>
  <si>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</si>
  <si>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</si>
  <si>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</si>
  <si>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</si>
  <si>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</si>
  <si>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</si>
  <si>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</si>
  <si>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</si>
  <si>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</si>
  <si>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</si>
  <si>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</si>
  <si>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</si>
  <si>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</si>
  <si>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</si>
  <si>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</si>
  <si>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</si>
  <si>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</si>
  <si>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</si>
  <si>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</si>
  <si>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</si>
  <si>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</si>
  <si>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</si>
  <si>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</si>
  <si>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</si>
  <si>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</si>
  <si>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</si>
  <si>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</si>
  <si>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</si>
  <si>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</si>
  <si>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</si>
  <si>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</si>
  <si>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</si>
  <si>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</si>
  <si>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</si>
  <si>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</si>
  <si>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</si>
  <si>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</si>
  <si>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</si>
  <si>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</si>
  <si>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</si>
  <si>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</si>
  <si>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</si>
  <si>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</si>
  <si>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</si>
  <si>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</si>
  <si>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</si>
  <si>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</si>
  <si>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</si>
  <si>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</si>
  <si>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</si>
  <si>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</si>
  <si>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</si>
  <si>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</si>
  <si>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</si>
  <si>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</si>
  <si>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</si>
  <si>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</si>
  <si>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</si>
  <si>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</si>
  <si>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</si>
  <si>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</si>
  <si>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</si>
  <si>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</si>
  <si>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</si>
  <si>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</si>
  <si>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</si>
  <si>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</si>
  <si>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</si>
  <si>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</si>
  <si>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</si>
  <si>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</si>
  <si>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</si>
  <si>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</si>
  <si>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</si>
  <si>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</si>
  <si>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</si>
  <si>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</si>
  <si>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</si>
  <si>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</si>
  <si>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</si>
  <si>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</si>
  <si>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</si>
  <si>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</si>
  <si>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</si>
  <si>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</si>
  <si>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</si>
  <si>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</si>
  <si>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</si>
  <si>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</si>
  <si>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</si>
  <si>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</si>
  <si>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</si>
  <si>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</si>
  <si>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</si>
  <si>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</si>
  <si>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</si>
  <si>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</si>
  <si>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</si>
  <si>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</si>
  <si>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</si>
  <si>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</si>
  <si>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</si>
  <si>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</si>
  <si>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</si>
  <si>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</si>
  <si>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</si>
  <si>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</si>
  <si>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</si>
  <si>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</si>
  <si>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</si>
  <si>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</si>
  <si>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</si>
  <si>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</si>
  <si>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</si>
  <si>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</si>
  <si>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</si>
  <si>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</si>
  <si>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</si>
  <si>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</si>
  <si>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</si>
  <si>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</si>
  <si>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</si>
  <si>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</si>
  <si>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</si>
  <si>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</si>
  <si>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</si>
  <si>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</si>
  <si>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</si>
  <si>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</si>
  <si>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</si>
  <si>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</si>
  <si>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</si>
  <si>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</si>
  <si>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</si>
  <si>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</si>
  <si>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</si>
  <si>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</si>
  <si>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</si>
  <si>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</si>
  <si>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</si>
  <si>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</si>
  <si>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</si>
  <si>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</si>
  <si>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</si>
  <si>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</si>
  <si>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</si>
  <si>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</si>
  <si>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</si>
  <si>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</si>
  <si>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</si>
  <si>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</si>
  <si>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</si>
  <si>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</si>
  <si>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</si>
  <si>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</si>
  <si>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</si>
  <si>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</si>
  <si>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</si>
  <si>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</si>
  <si>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</si>
  <si>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</si>
  <si>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</si>
  <si>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</si>
  <si>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</si>
  <si>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</si>
  <si>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</si>
  <si>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</si>
  <si>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</si>
  <si>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</si>
  <si>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</si>
  <si>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</si>
  <si>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</si>
  <si>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</si>
  <si>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</si>
  <si>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</si>
  <si>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</si>
  <si>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</si>
  <si>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</si>
  <si>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</si>
  <si>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</si>
  <si>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</si>
  <si>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</si>
  <si>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</si>
  <si>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</si>
  <si>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</si>
  <si>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</si>
  <si>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</si>
  <si>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</si>
  <si>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</si>
  <si>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</si>
  <si>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</si>
  <si>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</si>
  <si>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</si>
  <si>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</si>
  <si>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</si>
  <si>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</si>
  <si>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</si>
  <si>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</si>
  <si>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</si>
  <si>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</si>
  <si>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</si>
  <si>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</si>
  <si>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</si>
  <si>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</si>
  <si>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</si>
  <si>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</si>
  <si>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</si>
  <si>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</si>
  <si>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</si>
  <si>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</si>
  <si>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</si>
  <si>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</si>
  <si>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</si>
  <si>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</si>
  <si>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</si>
  <si>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</si>
  <si>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</si>
  <si>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</si>
  <si>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</si>
  <si>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</si>
  <si>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</si>
  <si>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</si>
  <si>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</si>
  <si>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</si>
  <si>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</si>
  <si>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</si>
  <si>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</si>
  <si>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</si>
  <si>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</si>
  <si>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</si>
  <si>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</si>
  <si>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</si>
  <si>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</si>
  <si>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</si>
  <si>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</si>
  <si>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</si>
  <si>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</si>
  <si>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</si>
  <si>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</si>
  <si>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</si>
  <si>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</si>
  <si>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</si>
  <si>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</si>
  <si>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</si>
  <si>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</si>
  <si>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</si>
  <si>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</si>
  <si>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</si>
  <si>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</si>
  <si>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</si>
  <si>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</si>
  <si>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</si>
  <si>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</si>
  <si>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</si>
  <si>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</si>
  <si>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</si>
  <si>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</si>
  <si>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</si>
  <si>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</si>
  <si>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</si>
  <si>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</si>
  <si>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</si>
  <si>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</si>
  <si>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</si>
  <si>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</si>
  <si>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</si>
  <si>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</si>
  <si>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</si>
  <si>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</si>
  <si>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</si>
  <si>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</si>
  <si>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</si>
  <si>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</si>
  <si>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</si>
  <si>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</si>
  <si>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</si>
  <si>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</si>
  <si>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</si>
  <si>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</si>
  <si>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</si>
  <si>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</si>
  <si>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</si>
  <si>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</si>
  <si>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</si>
  <si>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</si>
  <si>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</si>
  <si>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</si>
  <si>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</si>
  <si>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</si>
  <si>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</si>
  <si>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</si>
  <si>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</si>
  <si>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</si>
  <si>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</si>
  <si>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</si>
  <si>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</si>
  <si>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</si>
  <si>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</si>
  <si>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</si>
  <si>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</si>
  <si>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</si>
  <si>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</si>
  <si>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</si>
  <si>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</si>
  <si>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</si>
  <si>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</si>
  <si>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</si>
  <si>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</si>
  <si>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</si>
  <si>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</si>
  <si>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</si>
  <si>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</si>
  <si>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</si>
  <si>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</si>
  <si>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</si>
  <si>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</si>
  <si>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</si>
  <si>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</si>
  <si>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</si>
  <si>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</si>
  <si>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</si>
  <si>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</si>
  <si>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</si>
  <si>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</si>
  <si>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</si>
  <si>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</si>
  <si>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</si>
  <si>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</si>
  <si>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</si>
  <si>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</si>
  <si>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</si>
  <si>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</si>
  <si>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</si>
  <si>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</si>
  <si>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</si>
  <si>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</si>
  <si>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</si>
  <si>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</si>
  <si>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</si>
  <si>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</si>
  <si>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</si>
  <si>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</si>
  <si>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</si>
  <si>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</si>
  <si>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</si>
  <si>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</si>
  <si>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</si>
  <si>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</si>
  <si>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</si>
  <si>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</si>
  <si>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</si>
  <si>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</si>
  <si>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</si>
  <si>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</si>
  <si>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</si>
  <si>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</si>
  <si>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</si>
  <si>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</si>
  <si>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</si>
  <si>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</si>
  <si>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</si>
  <si>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</si>
  <si>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</si>
  <si>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</si>
  <si>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</si>
  <si>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</si>
  <si>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</si>
  <si>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</si>
  <si>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</si>
  <si>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</si>
  <si>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</si>
  <si>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</si>
  <si>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</si>
  <si>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</si>
  <si>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</si>
  <si>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</si>
  <si>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</si>
  <si>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</si>
  <si>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</si>
  <si>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</si>
  <si>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</si>
  <si>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</si>
  <si>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</si>
  <si>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</si>
  <si>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</si>
  <si>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</si>
  <si>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</si>
  <si>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</si>
  <si>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</si>
  <si>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</si>
  <si>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</si>
  <si>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</si>
  <si>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</si>
  <si>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</si>
  <si>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</si>
  <si>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</si>
  <si>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</si>
  <si>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</si>
  <si>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</si>
  <si>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</si>
  <si>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</si>
  <si>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</si>
  <si>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</si>
  <si>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</si>
  <si>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</si>
  <si>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</si>
  <si>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</si>
  <si>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</si>
  <si>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</si>
  <si>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</si>
  <si>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</si>
  <si>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</si>
  <si>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</si>
  <si>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</si>
  <si>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</si>
  <si>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</si>
  <si>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</si>
  <si>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</si>
  <si>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</si>
  <si>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</si>
  <si>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</si>
  <si>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</si>
  <si>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</si>
  <si>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</si>
  <si>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</si>
  <si>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</si>
  <si>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</si>
  <si>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</si>
  <si>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</si>
  <si>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</si>
  <si>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</si>
  <si>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</si>
  <si>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</si>
  <si>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</si>
  <si>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</si>
  <si>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</si>
  <si>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</si>
  <si>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</si>
  <si>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</si>
  <si>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</si>
  <si>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</si>
  <si>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</si>
  <si>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</si>
  <si>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</si>
  <si>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</si>
  <si>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</si>
  <si>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</si>
  <si>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</si>
  <si>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</si>
  <si>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</si>
  <si>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</si>
  <si>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</si>
  <si>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</si>
  <si>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</si>
  <si>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</si>
  <si>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</si>
  <si>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</si>
  <si>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</si>
  <si>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</si>
  <si>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</si>
  <si>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</si>
  <si>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</si>
  <si>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</si>
  <si>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</si>
  <si>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</si>
  <si>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</si>
  <si>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</si>
  <si>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</si>
  <si>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</si>
  <si>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</si>
  <si>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</si>
  <si>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</si>
  <si>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</si>
  <si>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</si>
  <si>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</si>
  <si>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</si>
  <si>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</si>
  <si>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</si>
  <si>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</si>
  <si>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</si>
  <si>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</si>
  <si>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</si>
  <si>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</si>
  <si>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</si>
  <si>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</si>
  <si>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</si>
  <si>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</si>
  <si>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</si>
  <si>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</si>
  <si>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</si>
  <si>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</si>
  <si>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</si>
  <si>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</si>
  <si>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</si>
  <si>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</si>
  <si>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</si>
  <si>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</si>
  <si>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</si>
  <si>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</si>
  <si>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</si>
  <si>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</si>
  <si>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</si>
  <si>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</si>
  <si>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</si>
  <si>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</si>
  <si>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</si>
  <si>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</si>
  <si>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</si>
  <si>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</si>
  <si>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</si>
  <si>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</si>
  <si>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</si>
  <si>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</si>
  <si>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</si>
  <si>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</si>
  <si>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</si>
  <si>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</si>
  <si>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</si>
  <si>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</si>
  <si>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</si>
  <si>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</si>
  <si>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</si>
  <si>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</si>
  <si>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</si>
  <si>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</si>
  <si>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</si>
  <si>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</si>
  <si>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</si>
  <si>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</si>
  <si>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</si>
  <si>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</si>
  <si>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</si>
  <si>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</si>
  <si>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</si>
  <si>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</si>
  <si>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</si>
  <si>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</si>
  <si>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</si>
  <si>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</si>
  <si>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</si>
  <si>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</si>
  <si>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</si>
  <si>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</si>
  <si>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</si>
  <si>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</si>
  <si>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</si>
  <si>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</si>
  <si>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</si>
  <si>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</si>
  <si>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</si>
  <si>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</si>
  <si>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</si>
  <si>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</si>
  <si>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</si>
  <si>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</si>
  <si>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</si>
  <si>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</si>
  <si>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</si>
  <si>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</si>
  <si>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</si>
  <si>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</si>
  <si>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</si>
  <si>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</si>
  <si>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</si>
  <si>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</si>
  <si>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</si>
  <si>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</si>
  <si>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</si>
  <si>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</si>
  <si>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</si>
  <si>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</si>
  <si>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</si>
  <si>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</si>
  <si>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</si>
  <si>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</si>
  <si>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</si>
  <si>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</si>
  <si>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</si>
  <si>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</si>
  <si>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</si>
  <si>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</si>
  <si>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</si>
  <si>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</si>
  <si>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</si>
  <si>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</si>
  <si>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</si>
  <si>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</si>
  <si>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</si>
  <si>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</si>
  <si>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</si>
  <si>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</si>
  <si>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</si>
  <si>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</si>
  <si>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</si>
  <si>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</si>
  <si>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</si>
  <si>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</si>
  <si>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</si>
  <si>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</si>
  <si>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</si>
  <si>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</si>
  <si>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</si>
  <si>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</si>
  <si>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</si>
  <si>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</si>
  <si>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</si>
  <si>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</si>
  <si>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</si>
  <si>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</si>
  <si>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</si>
  <si>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</si>
  <si>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</si>
  <si>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</si>
  <si>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</si>
  <si>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</si>
  <si>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</si>
  <si>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</si>
  <si>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</si>
  <si>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</si>
  <si>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</si>
  <si>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</si>
  <si>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</si>
  <si>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</si>
  <si>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</si>
  <si>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</si>
  <si>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</si>
  <si>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</si>
  <si>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</si>
  <si>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</si>
  <si>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</si>
  <si>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</si>
  <si>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</si>
  <si>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</si>
  <si>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</si>
  <si>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</si>
  <si>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</si>
  <si>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</si>
  <si>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</si>
  <si>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</si>
  <si>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</si>
  <si>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</si>
  <si>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</si>
  <si>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</si>
  <si>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</si>
  <si>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</si>
  <si>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</si>
  <si>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</si>
  <si>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</si>
  <si>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</si>
  <si>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</si>
  <si>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</si>
  <si>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</si>
  <si>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</si>
  <si>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</si>
  <si>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</si>
  <si>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</si>
  <si>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</si>
  <si>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</si>
  <si>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</si>
  <si>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</si>
  <si>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</si>
  <si>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</si>
  <si>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</si>
  <si>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</si>
  <si>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</si>
  <si>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</si>
  <si>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</si>
  <si>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</si>
  <si>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</si>
  <si>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</si>
  <si>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</si>
  <si>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</si>
  <si>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</si>
  <si>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</si>
  <si>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</si>
  <si>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</si>
  <si>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</si>
  <si>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</si>
  <si>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</si>
  <si>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</si>
  <si>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</si>
  <si>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</si>
  <si>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</si>
  <si>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</si>
  <si>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</si>
  <si>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</si>
  <si>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</si>
  <si>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</si>
  <si>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</si>
  <si>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</si>
  <si>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</si>
  <si>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</si>
  <si>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</si>
  <si>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</si>
  <si>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</si>
  <si>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</si>
  <si>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</si>
  <si>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</si>
  <si>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</si>
  <si>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</si>
  <si>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</si>
  <si>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</si>
  <si>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</si>
  <si>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</si>
  <si>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</si>
  <si>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</si>
  <si>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</si>
  <si>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</si>
  <si>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</si>
  <si>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</si>
  <si>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</si>
  <si>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</si>
  <si>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</si>
  <si>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</si>
  <si>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</si>
  <si>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</si>
  <si>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</si>
  <si>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</si>
  <si>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</si>
  <si>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</si>
  <si>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</si>
  <si>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</si>
  <si>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</si>
  <si>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</si>
  <si>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</si>
  <si>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</si>
  <si>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</si>
  <si>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</si>
  <si>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</si>
  <si>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</si>
  <si>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</si>
  <si>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</si>
  <si>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</si>
  <si>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</si>
  <si>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</si>
  <si>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</si>
  <si>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</si>
  <si>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</si>
  <si>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</si>
  <si>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</si>
  <si>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</si>
  <si>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</si>
  <si>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</si>
  <si>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</si>
  <si>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</si>
  <si>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</si>
  <si>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</si>
  <si>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</si>
  <si>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</si>
  <si>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</si>
  <si>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</si>
  <si>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</si>
  <si>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</si>
  <si>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</si>
  <si>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</si>
  <si>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</si>
  <si>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</si>
  <si>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</si>
  <si>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</si>
  <si>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</si>
  <si>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</si>
  <si>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</si>
  <si>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</si>
  <si>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</si>
  <si>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</si>
  <si>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</si>
  <si>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</si>
  <si>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</si>
  <si>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</si>
  <si>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</si>
  <si>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</si>
  <si>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</si>
  <si>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</si>
  <si>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</si>
  <si>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</si>
  <si>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</si>
  <si>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</si>
  <si>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</si>
  <si>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</si>
  <si>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</si>
  <si>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</si>
  <si>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</si>
  <si>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</si>
  <si>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</si>
  <si>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</si>
  <si>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</si>
  <si>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</si>
  <si>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</si>
  <si>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</si>
  <si>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</si>
  <si>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</si>
  <si>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</si>
  <si>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</si>
  <si>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</si>
  <si>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</si>
  <si>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</si>
  <si>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</si>
  <si>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</si>
  <si>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</si>
  <si>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</si>
  <si>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</si>
  <si>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</si>
  <si>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</si>
  <si>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</si>
  <si>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</si>
  <si>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</si>
  <si>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</si>
  <si>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</si>
  <si>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</si>
  <si>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</si>
  <si>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</si>
  <si>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</si>
  <si>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</si>
  <si>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</si>
  <si>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</si>
  <si>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</si>
  <si>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</si>
  <si>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</si>
  <si>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</si>
  <si>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</si>
  <si>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</si>
  <si>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</si>
  <si>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</si>
  <si>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</si>
  <si>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</si>
  <si>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</si>
  <si>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</si>
  <si>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</si>
  <si>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</si>
  <si>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</si>
  <si>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</si>
  <si>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</si>
  <si>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</si>
  <si>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</si>
  <si>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</si>
  <si>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</si>
  <si>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</si>
  <si>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</si>
  <si>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</si>
  <si>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</si>
  <si>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</si>
  <si>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</si>
  <si>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</si>
  <si>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</si>
  <si>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</si>
  <si>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</si>
  <si>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</si>
  <si>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</si>
  <si>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</si>
  <si>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</si>
  <si>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</si>
  <si>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</si>
  <si>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</si>
  <si>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</si>
  <si>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</si>
  <si>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</si>
  <si>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</si>
  <si>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</si>
  <si>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</si>
  <si>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</si>
  <si>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</si>
  <si>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</si>
  <si>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</si>
  <si>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</si>
  <si>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</si>
  <si>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</si>
  <si>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</si>
  <si>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</si>
  <si>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</si>
  <si>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</si>
  <si>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</si>
  <si>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</si>
  <si>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</si>
  <si>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</si>
  <si>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</si>
  <si>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</si>
  <si>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</si>
  <si>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</si>
  <si>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</si>
  <si>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</si>
  <si>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</si>
  <si>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</si>
  <si>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</si>
  <si>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</si>
  <si>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</si>
  <si>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</si>
  <si>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</si>
  <si>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</si>
  <si>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</si>
  <si>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</si>
  <si>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</si>
  <si>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</si>
  <si>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</si>
  <si>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</si>
  <si>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</si>
  <si>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</si>
  <si>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</si>
  <si>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</si>
  <si>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</si>
  <si>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</si>
  <si>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</si>
  <si>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</si>
  <si>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</si>
  <si>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</si>
  <si>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</si>
  <si>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</si>
  <si>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</si>
  <si>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</si>
  <si>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</si>
  <si>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</si>
  <si>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</si>
  <si>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</si>
  <si>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</si>
  <si>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</si>
  <si>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</si>
  <si>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</si>
  <si>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</si>
  <si>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</si>
  <si>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</si>
  <si>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</si>
  <si>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</si>
  <si>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</si>
  <si>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</si>
  <si>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</si>
  <si>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</si>
  <si>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</si>
  <si>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</si>
  <si>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</si>
  <si>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</si>
  <si>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</si>
  <si>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</si>
  <si>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</si>
  <si>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</si>
  <si>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</si>
  <si>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</si>
  <si>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</si>
  <si>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</si>
  <si>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</si>
  <si>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</si>
  <si>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</si>
  <si>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</si>
  <si>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</si>
  <si>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</si>
  <si>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</si>
  <si>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</si>
  <si>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</si>
  <si>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</si>
  <si>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</si>
  <si>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</si>
  <si>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</si>
  <si>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</si>
  <si>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</si>
  <si>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</si>
  <si>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</si>
  <si>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</si>
  <si>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</si>
  <si>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</si>
  <si>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</si>
  <si>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</si>
  <si>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</si>
  <si>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</si>
  <si>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</si>
  <si>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</si>
  <si>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</si>
  <si>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</si>
  <si>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</si>
  <si>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</si>
  <si>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</si>
  <si>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</si>
  <si>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</si>
  <si>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</si>
  <si>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</si>
  <si>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</si>
  <si>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</si>
  <si>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</si>
  <si>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</si>
  <si>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</si>
  <si>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</si>
  <si>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</si>
  <si>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</si>
  <si>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</si>
  <si>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</si>
  <si>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</si>
  <si>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</si>
  <si>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</si>
  <si>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</si>
  <si>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</si>
  <si>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</si>
  <si>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</si>
  <si>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</si>
  <si>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</si>
  <si>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</si>
  <si>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</si>
  <si>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</si>
  <si>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</si>
  <si>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</si>
  <si>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</si>
  <si>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</si>
  <si>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</si>
  <si>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</si>
  <si>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</si>
  <si>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</si>
  <si>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</si>
  <si>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</si>
  <si>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</si>
  <si>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</si>
  <si>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</si>
  <si>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</si>
  <si>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</si>
  <si>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</si>
  <si>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</si>
  <si>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</si>
  <si>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</si>
  <si>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</si>
  <si>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</si>
  <si>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</si>
  <si>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</si>
  <si>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</si>
  <si>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</si>
  <si>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</si>
  <si>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</si>
  <si>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</si>
  <si>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</si>
  <si>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</si>
  <si>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</si>
  <si>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</si>
  <si>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</si>
  <si>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</si>
  <si>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</si>
  <si>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</si>
  <si>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</si>
  <si>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</si>
  <si>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</si>
  <si>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</si>
  <si>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</si>
  <si>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</si>
  <si>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</si>
  <si>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</si>
  <si>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</si>
  <si>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</si>
  <si>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</si>
  <si>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</si>
  <si>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</si>
  <si>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</si>
  <si>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</si>
  <si>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</si>
  <si>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</si>
  <si>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</si>
  <si>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</si>
  <si>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</si>
  <si>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</si>
  <si>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</si>
  <si>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</si>
  <si>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</si>
  <si>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</si>
  <si>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</si>
  <si>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</si>
  <si>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</si>
  <si>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</si>
  <si>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</si>
  <si>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</si>
  <si>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</si>
  <si>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</si>
  <si>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</si>
  <si>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</si>
  <si>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</si>
  <si>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</si>
  <si>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</si>
  <si>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</si>
  <si>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</si>
  <si>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</si>
  <si>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</si>
  <si>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</si>
  <si>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</si>
  <si>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</si>
  <si>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</si>
  <si>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</si>
  <si>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</si>
  <si>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</si>
  <si>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</si>
  <si>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</si>
  <si>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</si>
  <si>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</si>
  <si>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</si>
  <si>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</si>
  <si>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</si>
  <si>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</si>
  <si>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</si>
  <si>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</si>
  <si>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</si>
  <si>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</si>
  <si>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</si>
  <si>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</si>
  <si>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</si>
  <si>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</si>
  <si>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</si>
  <si>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</si>
  <si>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</si>
  <si>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</si>
  <si>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</si>
  <si>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</si>
  <si>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</si>
  <si>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</si>
  <si>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</si>
  <si>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</si>
  <si>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</si>
  <si>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</si>
  <si>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</si>
  <si>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</si>
  <si>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</si>
  <si>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</si>
  <si>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</si>
  <si>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</si>
  <si>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</si>
  <si>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</si>
  <si>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</si>
  <si>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</si>
  <si>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</si>
  <si>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</si>
  <si>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</si>
  <si>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</si>
  <si>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</si>
  <si>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</si>
  <si>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</si>
  <si>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</si>
  <si>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</si>
  <si>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</si>
  <si>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</si>
  <si>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</si>
  <si>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</si>
  <si>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</si>
  <si>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</si>
  <si>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</si>
  <si>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</si>
  <si>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</si>
  <si>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</si>
  <si>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</si>
  <si>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</si>
  <si>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</si>
  <si>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</si>
  <si>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</si>
  <si>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</si>
  <si>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</si>
  <si>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</si>
  <si>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</si>
  <si>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</si>
  <si>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</si>
  <si>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</si>
  <si>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</si>
  <si>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</si>
  <si>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</si>
  <si>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</si>
  <si>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</si>
  <si>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</si>
  <si>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</si>
  <si>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</si>
  <si>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</si>
  <si>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</si>
  <si>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</si>
  <si>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</si>
  <si>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</si>
  <si>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</si>
  <si>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</si>
  <si>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</si>
  <si>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</si>
  <si>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</si>
  <si>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</si>
  <si>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</si>
  <si>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</si>
  <si>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</si>
  <si>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</si>
  <si>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</si>
  <si>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</si>
  <si>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</si>
  <si>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</si>
  <si>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</si>
  <si>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</si>
  <si>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</si>
  <si>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</si>
  <si>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</si>
  <si>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</si>
  <si>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</si>
  <si>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</si>
  <si>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</si>
  <si>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</si>
  <si>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</si>
  <si>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</si>
  <si>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</si>
  <si>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</si>
  <si>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</si>
  <si>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</si>
  <si>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</si>
  <si>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</si>
  <si>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</si>
  <si>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</si>
  <si>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</si>
  <si>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</si>
  <si>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</si>
  <si>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</si>
  <si>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</si>
  <si>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</si>
  <si>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</si>
  <si>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</si>
  <si>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</si>
  <si>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</si>
  <si>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</si>
  <si>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</si>
  <si>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</si>
  <si>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</si>
  <si>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</si>
  <si>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</si>
  <si>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</si>
  <si>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</si>
  <si>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</si>
  <si>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</si>
  <si>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</si>
  <si>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</si>
  <si>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</si>
  <si>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</si>
  <si>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</si>
  <si>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</si>
  <si>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</si>
  <si>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</si>
  <si>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</si>
  <si>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</si>
  <si>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</si>
  <si>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</si>
  <si>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</si>
  <si>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</si>
  <si>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</si>
  <si>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</si>
  <si>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</si>
  <si>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</si>
  <si>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</si>
  <si>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</si>
  <si>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</si>
  <si>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</si>
  <si>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</si>
  <si>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</si>
  <si>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</si>
  <si>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</si>
  <si>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</si>
  <si>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</si>
  <si>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</si>
  <si>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</si>
  <si>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</si>
  <si>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</si>
  <si>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</si>
  <si>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</si>
  <si>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</si>
  <si>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</si>
  <si>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</si>
  <si>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</si>
  <si>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</si>
  <si>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</si>
  <si>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</si>
  <si>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</si>
  <si>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</si>
  <si>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</si>
  <si>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</si>
  <si>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</si>
  <si>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</si>
  <si>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</si>
  <si>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</si>
  <si>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</si>
  <si>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</si>
  <si>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</si>
  <si>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</si>
  <si>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</si>
  <si>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</si>
  <si>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</si>
  <si>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</si>
  <si>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</si>
  <si>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</si>
  <si>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</si>
  <si>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</si>
  <si>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</si>
  <si>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</si>
  <si>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</si>
  <si>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</si>
  <si>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</si>
  <si>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</si>
  <si>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</si>
  <si>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</si>
  <si>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</si>
  <si>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</si>
  <si>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</si>
  <si>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</si>
  <si>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</si>
  <si>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</si>
  <si>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</si>
  <si>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</si>
  <si>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</si>
  <si>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</si>
  <si>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</si>
  <si>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</si>
  <si>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</si>
  <si>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</si>
  <si>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</si>
  <si>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</si>
  <si>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</si>
  <si>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</si>
  <si>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</si>
  <si>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</si>
  <si>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</si>
  <si>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</si>
  <si>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</si>
  <si>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</si>
  <si>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</si>
  <si>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</si>
  <si>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</si>
  <si>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</si>
  <si>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</si>
  <si>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</si>
  <si>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</si>
  <si>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</si>
  <si>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</si>
  <si>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</si>
  <si>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</si>
  <si>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</si>
  <si>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</si>
  <si>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</si>
  <si>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</si>
  <si>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</si>
  <si>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</si>
  <si>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</si>
  <si>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</si>
  <si>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</si>
  <si>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</si>
  <si>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</si>
  <si>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</si>
  <si>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</si>
  <si>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</si>
  <si>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</si>
  <si>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</si>
  <si>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</si>
  <si>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</si>
  <si>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</si>
  <si>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</si>
  <si>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</si>
  <si>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</si>
  <si>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</si>
  <si>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</si>
  <si>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</si>
  <si>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</si>
  <si>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</si>
  <si>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</si>
  <si>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</si>
  <si>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</si>
  <si>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</si>
  <si>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</si>
  <si>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</si>
  <si>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</si>
  <si>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</si>
  <si>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</si>
  <si>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</si>
  <si>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</si>
  <si>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</si>
  <si>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</si>
  <si>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</si>
  <si>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</si>
  <si>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</si>
  <si>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</si>
  <si>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</si>
  <si>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</si>
  <si>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</si>
  <si>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</si>
  <si>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</si>
  <si>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</si>
  <si>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</si>
  <si>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</si>
  <si>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</si>
  <si>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</si>
  <si>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</si>
  <si>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</si>
  <si>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</si>
  <si>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</si>
  <si>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</si>
  <si>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</si>
  <si>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</si>
  <si>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</si>
  <si>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</si>
  <si>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</si>
  <si>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</si>
  <si>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</si>
  <si>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</si>
  <si>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</si>
  <si>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</si>
  <si>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</si>
  <si>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</si>
  <si>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</si>
  <si>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</si>
  <si>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</si>
  <si>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</si>
  <si>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</si>
  <si>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</si>
  <si>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</si>
  <si>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</si>
  <si>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</si>
  <si>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</si>
  <si>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</si>
  <si>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</si>
  <si>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</si>
  <si>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</si>
  <si>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</si>
  <si>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</si>
  <si>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</si>
  <si>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</si>
  <si>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</si>
  <si>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</si>
  <si>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</si>
  <si>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</si>
  <si>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</si>
  <si>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</si>
  <si>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</si>
  <si>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</si>
  <si>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</si>
  <si>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</si>
  <si>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</si>
  <si>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</si>
  <si>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</si>
  <si>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</si>
  <si>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</si>
  <si>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</si>
  <si>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</si>
  <si>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</si>
  <si>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</si>
  <si>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</si>
  <si>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</si>
  <si>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</si>
  <si>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</si>
  <si>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</si>
  <si>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</si>
  <si>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</si>
  <si>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</si>
  <si>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</si>
  <si>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</si>
  <si>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</si>
  <si>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</si>
  <si>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</si>
  <si>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</si>
  <si>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</si>
  <si>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</si>
  <si>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</si>
  <si>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</si>
  <si>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</si>
  <si>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</si>
  <si>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</si>
  <si>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</si>
  <si>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</si>
  <si>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</si>
  <si>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</si>
  <si>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</si>
  <si>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</si>
  <si>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</si>
  <si>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</si>
  <si>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</si>
  <si>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</si>
  <si>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</si>
  <si>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</si>
  <si>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</si>
  <si>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</si>
  <si>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</si>
  <si>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</si>
  <si>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</si>
  <si>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</si>
  <si>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</si>
  <si>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</si>
  <si>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</si>
  <si>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</si>
  <si>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</si>
  <si>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</si>
  <si>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</si>
  <si>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</si>
  <si>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</si>
  <si>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</si>
  <si>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</si>
  <si>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</si>
  <si>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</si>
  <si>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</si>
  <si>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</si>
  <si>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</si>
  <si>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</si>
  <si>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</si>
  <si>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</si>
  <si>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</si>
  <si>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</si>
  <si>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</si>
  <si>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</si>
  <si>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</si>
  <si>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</si>
  <si>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</si>
  <si>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</si>
  <si>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</si>
  <si>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</si>
  <si>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</si>
  <si>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</si>
  <si>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</si>
  <si>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</si>
  <si>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</si>
  <si>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</si>
  <si>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</si>
  <si>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</si>
  <si>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</si>
  <si>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</si>
  <si>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</si>
  <si>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</si>
  <si>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</si>
  <si>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</si>
  <si>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</si>
  <si>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</si>
  <si>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</si>
  <si>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</si>
  <si>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</si>
  <si>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</si>
  <si>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</si>
  <si>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</si>
  <si>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</si>
  <si>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</si>
  <si>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</si>
  <si>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</si>
  <si>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</si>
  <si>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</si>
  <si>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</si>
  <si>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</si>
  <si>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</si>
  <si>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</si>
  <si>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</si>
  <si>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</si>
  <si>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</si>
  <si>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</si>
  <si>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</si>
  <si>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</si>
  <si>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</si>
  <si>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</si>
  <si>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</si>
  <si>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</si>
  <si>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</si>
  <si>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</si>
  <si>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</si>
  <si>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</si>
  <si>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</si>
  <si>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</si>
  <si>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</si>
  <si>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</si>
  <si>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</si>
  <si>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</si>
  <si>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</si>
  <si>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</si>
  <si>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</si>
  <si>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</si>
  <si>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</si>
  <si>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</si>
  <si>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</si>
  <si>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</si>
  <si>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</si>
  <si>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</si>
  <si>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</si>
  <si>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</si>
  <si>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</si>
  <si>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</si>
  <si>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</si>
  <si>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</si>
  <si>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</si>
  <si>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</si>
  <si>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</si>
  <si>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</si>
  <si>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</si>
  <si>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</si>
  <si>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</si>
  <si>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</si>
  <si>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</si>
  <si>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</si>
  <si>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</si>
  <si>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</si>
  <si>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</si>
  <si>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</si>
  <si>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</si>
  <si>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</si>
  <si>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</si>
  <si>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</si>
  <si>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</si>
  <si>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</si>
  <si>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</si>
  <si>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</si>
  <si>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</si>
  <si>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</si>
  <si>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</si>
  <si>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</si>
  <si>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</si>
  <si>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</si>
  <si>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</si>
  <si>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</si>
  <si>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</si>
  <si>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</si>
  <si>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</si>
  <si>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</si>
  <si>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</si>
  <si>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</si>
  <si>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</si>
  <si>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</si>
  <si>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</si>
  <si>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</si>
  <si>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</si>
  <si>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</si>
  <si>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</si>
  <si>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</si>
  <si>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</si>
  <si>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</si>
  <si>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</si>
  <si>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</si>
  <si>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</si>
  <si>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</si>
  <si>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</si>
  <si>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</si>
  <si>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</si>
  <si>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</si>
  <si>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</si>
  <si>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</si>
  <si>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</si>
  <si>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</si>
  <si>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</si>
  <si>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</si>
  <si>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</si>
  <si>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</si>
  <si>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</si>
  <si>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</si>
  <si>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</si>
  <si>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</si>
  <si>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</si>
  <si>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</si>
  <si>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</si>
  <si>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</si>
  <si>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</si>
  <si>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</si>
  <si>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</si>
  <si>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</si>
  <si>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</si>
  <si>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</si>
  <si>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</si>
  <si>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</si>
  <si>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</si>
  <si>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</si>
  <si>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</si>
  <si>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</si>
  <si>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</si>
  <si>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</si>
  <si>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</si>
  <si>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</si>
  <si>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</si>
  <si>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</si>
  <si>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</si>
  <si>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</si>
  <si>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</si>
  <si>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</si>
  <si>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</si>
  <si>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</si>
  <si>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</si>
  <si>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</si>
  <si>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</si>
  <si>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</si>
  <si>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</si>
  <si>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</si>
  <si>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</si>
  <si>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</si>
  <si>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</si>
  <si>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</si>
  <si>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</si>
  <si>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</si>
  <si>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</si>
  <si>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</si>
  <si>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</si>
  <si>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</si>
  <si>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</si>
  <si>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</si>
  <si>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</si>
  <si>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</si>
  <si>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</si>
  <si>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</si>
  <si>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</si>
  <si>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</si>
  <si>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</si>
  <si>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</si>
  <si>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</si>
  <si>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</si>
  <si>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</si>
  <si>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</si>
  <si>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</si>
  <si>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</si>
  <si>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</si>
  <si>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</si>
  <si>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</si>
  <si>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</si>
  <si>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</si>
  <si>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</si>
  <si>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</si>
  <si>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</si>
  <si>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</si>
  <si>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</si>
  <si>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</si>
  <si>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</si>
  <si>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</si>
  <si>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</si>
  <si>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</si>
  <si>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</si>
  <si>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</si>
  <si>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</si>
  <si>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</si>
  <si>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</si>
  <si>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</si>
  <si>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</si>
  <si>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</si>
  <si>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</si>
  <si>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</si>
  <si>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</si>
  <si>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</si>
  <si>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</si>
  <si>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</si>
  <si>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</si>
  <si>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</si>
  <si>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</si>
  <si>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</si>
  <si>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</si>
  <si>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</si>
  <si>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</si>
  <si>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</si>
  <si>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</si>
  <si>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</si>
  <si>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</si>
  <si>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</si>
  <si>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</si>
  <si>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</si>
  <si>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</si>
  <si>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</si>
  <si>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</si>
  <si>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</si>
  <si>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</si>
  <si>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</si>
  <si>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</si>
  <si>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</si>
  <si>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</si>
  <si>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</si>
  <si>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</si>
  <si>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</si>
  <si>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</si>
  <si>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</si>
  <si>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</si>
  <si>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</si>
  <si>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</si>
  <si>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</si>
  <si>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</si>
  <si>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</si>
  <si>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</si>
  <si>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</si>
  <si>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</si>
  <si>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</si>
  <si>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</si>
  <si>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</si>
  <si>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</si>
  <si>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</si>
  <si>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</si>
  <si>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</si>
  <si>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</si>
  <si>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</si>
  <si>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</si>
  <si>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</si>
  <si>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</si>
  <si>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</si>
  <si>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</si>
  <si>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</si>
  <si>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</si>
  <si>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</si>
  <si>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</si>
  <si>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</si>
  <si>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</si>
  <si>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</si>
  <si>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</si>
  <si>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</si>
  <si>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</si>
  <si>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</si>
  <si>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</si>
  <si>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</si>
  <si>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</si>
  <si>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</si>
  <si>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</si>
  <si>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</si>
  <si>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</si>
  <si>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</si>
  <si>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</si>
  <si>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</si>
  <si>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</si>
  <si>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</si>
  <si>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</si>
  <si>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</si>
  <si>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</si>
  <si>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</si>
  <si>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</si>
  <si>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</si>
  <si>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</si>
  <si>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</si>
  <si>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</si>
  <si>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</si>
  <si>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</si>
  <si>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</si>
  <si>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</si>
  <si>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</si>
  <si>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</si>
  <si>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</si>
  <si>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</si>
  <si>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</si>
  <si>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</si>
  <si>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</si>
  <si>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</si>
  <si>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</si>
  <si>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</si>
  <si>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</si>
  <si>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</si>
  <si>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</si>
  <si>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</si>
  <si>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</si>
  <si>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</si>
  <si>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</si>
  <si>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</si>
  <si>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</si>
  <si>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</si>
  <si>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</si>
  <si>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</si>
  <si>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</si>
  <si>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</si>
  <si>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</si>
  <si>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</si>
  <si>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</si>
  <si>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</si>
  <si>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</si>
  <si>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</si>
  <si>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</si>
  <si>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</si>
  <si>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</si>
  <si>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</si>
  <si>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</si>
  <si>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</si>
  <si>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</si>
  <si>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</si>
  <si>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</si>
  <si>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</si>
  <si>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</si>
  <si>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</si>
  <si>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</si>
  <si>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</si>
  <si>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</si>
  <si>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</si>
  <si>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</si>
  <si>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</si>
  <si>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</si>
  <si>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</si>
  <si>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</si>
  <si>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</si>
  <si>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</si>
  <si>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</si>
  <si>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</si>
  <si>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</si>
  <si>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</si>
  <si>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</si>
  <si>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</si>
  <si>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</si>
  <si>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</si>
  <si>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</si>
  <si>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</si>
  <si>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</si>
  <si>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</si>
  <si>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</si>
  <si>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</si>
  <si>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</si>
  <si>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</si>
  <si>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</si>
  <si>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</si>
  <si>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</si>
  <si>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</si>
  <si>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</si>
  <si>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</si>
  <si>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</si>
  <si>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</si>
  <si>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</si>
  <si>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</si>
  <si>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</si>
  <si>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</si>
  <si>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</si>
  <si>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</si>
  <si>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</si>
  <si>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</si>
  <si>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</si>
  <si>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</si>
  <si>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</si>
  <si>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</si>
  <si>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</si>
  <si>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</si>
  <si>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</si>
  <si>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</si>
  <si>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</si>
  <si>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</si>
  <si>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</si>
  <si>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</si>
  <si>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</si>
  <si>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</si>
  <si>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</si>
  <si>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</si>
  <si>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</si>
  <si>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</si>
  <si>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</si>
  <si>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</si>
  <si>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</si>
  <si>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</si>
  <si>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</si>
  <si>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</si>
  <si>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</si>
  <si>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</si>
  <si>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</si>
  <si>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</si>
  <si>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</si>
  <si>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</si>
  <si>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</si>
  <si>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</si>
  <si>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</si>
  <si>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</si>
  <si>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</si>
  <si>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</si>
  <si>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</si>
  <si>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</si>
  <si>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</si>
  <si>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</si>
  <si>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</si>
  <si>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</si>
  <si>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</si>
  <si>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</si>
  <si>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</si>
  <si>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</si>
  <si>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</si>
  <si>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</si>
  <si>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</si>
  <si>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</si>
  <si>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</si>
  <si>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</si>
  <si>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</si>
  <si>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</si>
  <si>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</si>
  <si>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</si>
  <si>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</si>
  <si>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</si>
  <si>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</si>
  <si>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</si>
  <si>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</si>
  <si>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</si>
  <si>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</si>
  <si>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</si>
  <si>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</si>
  <si>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</si>
  <si>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</si>
  <si>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</si>
  <si>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</si>
  <si>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</si>
  <si>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</si>
  <si>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</si>
  <si>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</si>
  <si>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</si>
  <si>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</si>
  <si>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</si>
  <si>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</si>
  <si>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</si>
  <si>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</si>
  <si>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</si>
  <si>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</si>
  <si>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</si>
  <si>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</si>
  <si>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</si>
  <si>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</si>
  <si>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</si>
  <si>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</si>
  <si>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</si>
  <si>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</si>
  <si>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</si>
  <si>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</si>
  <si>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</si>
  <si>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</si>
  <si>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</si>
  <si>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</si>
  <si>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</si>
  <si>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</si>
  <si>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</si>
  <si>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</si>
  <si>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</si>
  <si>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</si>
  <si>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</si>
  <si>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</si>
  <si>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</si>
  <si>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</si>
  <si>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</si>
  <si>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</si>
  <si>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</si>
  <si>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</si>
  <si>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</si>
  <si>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</si>
  <si>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</si>
  <si>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</si>
  <si>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</si>
  <si>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</si>
  <si>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</si>
  <si>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</si>
  <si>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</si>
  <si>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</si>
  <si>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</si>
  <si>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</si>
  <si>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</si>
  <si>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</si>
  <si>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</si>
  <si>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</si>
  <si>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</si>
  <si>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</si>
  <si>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</si>
  <si>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</si>
  <si>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</si>
  <si>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</si>
  <si>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</si>
  <si>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</si>
  <si>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</si>
  <si>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</si>
  <si>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</si>
  <si>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</si>
  <si>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</si>
  <si>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</si>
  <si>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</si>
  <si>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</si>
  <si>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</si>
  <si>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</si>
  <si>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</si>
  <si>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</si>
  <si>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</si>
  <si>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</si>
  <si>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</si>
  <si>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</si>
  <si>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</si>
  <si>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</si>
  <si>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</si>
  <si>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</si>
  <si>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</si>
  <si>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</si>
  <si>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</si>
  <si>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</si>
  <si>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</si>
  <si>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</si>
  <si>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</si>
  <si>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</si>
  <si>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</si>
  <si>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</si>
  <si>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</si>
  <si>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</si>
  <si>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</si>
  <si>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</si>
  <si>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</si>
  <si>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</si>
  <si>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</si>
  <si>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</si>
  <si>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</si>
  <si>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</si>
  <si>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</si>
  <si>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</si>
  <si>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</si>
  <si>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</si>
  <si>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</si>
  <si>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</si>
  <si>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</si>
  <si>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</si>
  <si>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</si>
  <si>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</si>
  <si>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</si>
  <si>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</si>
  <si>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</si>
  <si>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</si>
  <si>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</si>
  <si>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</si>
  <si>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</si>
  <si>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</si>
  <si>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</si>
  <si>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</si>
  <si>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</si>
  <si>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</si>
  <si>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</si>
  <si>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</si>
  <si>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</si>
  <si>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</si>
  <si>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</si>
  <si>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</si>
  <si>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</si>
  <si>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</si>
  <si>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</si>
  <si>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</si>
  <si>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</si>
  <si>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</si>
  <si>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</si>
  <si>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</si>
  <si>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</si>
  <si>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</si>
  <si>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</si>
  <si>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</si>
  <si>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</si>
  <si>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</si>
  <si>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</si>
  <si>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</si>
  <si>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</si>
  <si>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</si>
  <si>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</si>
  <si>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</si>
  <si>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</si>
  <si>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</si>
  <si>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</si>
  <si>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</si>
  <si>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</si>
  <si>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</si>
  <si>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</si>
  <si>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</si>
  <si>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</si>
  <si>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</si>
  <si>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</si>
  <si>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</si>
  <si>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</si>
  <si>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</si>
  <si>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</si>
  <si>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</si>
  <si>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</si>
  <si>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</si>
  <si>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</si>
  <si>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</si>
  <si>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</si>
  <si>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</si>
  <si>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</si>
  <si>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</si>
  <si>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</si>
  <si>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</si>
  <si>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</si>
  <si>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</si>
  <si>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</si>
  <si>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</si>
  <si>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</si>
  <si>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</si>
  <si>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</si>
  <si>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</si>
  <si>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</si>
  <si>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</si>
  <si>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</si>
  <si>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</si>
  <si>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</si>
  <si>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</si>
  <si>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</si>
  <si>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</si>
  <si>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</si>
  <si>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</si>
  <si>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</si>
  <si>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</si>
  <si>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</si>
  <si>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</si>
  <si>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</si>
  <si>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</si>
  <si>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</si>
  <si>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</si>
  <si>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</si>
  <si>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</si>
  <si>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</si>
  <si>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</si>
  <si>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</si>
  <si>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</si>
  <si>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</si>
  <si>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</si>
  <si>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</si>
  <si>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</si>
  <si>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</si>
  <si>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</si>
  <si>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</si>
  <si>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</si>
  <si>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</si>
  <si>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</si>
  <si>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</si>
  <si>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</si>
  <si>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</si>
  <si>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</si>
  <si>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</si>
  <si>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</si>
  <si>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</si>
  <si>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</si>
  <si>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</si>
  <si>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</si>
  <si>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</si>
  <si>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</si>
  <si>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</si>
  <si>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</si>
  <si>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</si>
  <si>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</si>
  <si>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</si>
  <si>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</si>
  <si>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</si>
  <si>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</si>
  <si>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</si>
  <si>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</si>
  <si>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</si>
  <si>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</si>
  <si>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</si>
  <si>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</si>
  <si>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</si>
  <si>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</si>
  <si>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</si>
  <si>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</si>
  <si>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</si>
  <si>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</si>
  <si>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</si>
  <si>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</si>
  <si>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</si>
  <si>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</si>
  <si>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</si>
  <si>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</si>
  <si>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</si>
  <si>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</si>
  <si>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</si>
  <si>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</si>
  <si>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</si>
  <si>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</si>
  <si>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</si>
  <si>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</si>
  <si>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</si>
  <si>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</si>
  <si>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</si>
  <si>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</si>
  <si>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</si>
  <si>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</si>
  <si>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</si>
  <si>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</si>
  <si>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</si>
  <si>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</si>
  <si>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</si>
  <si>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</si>
  <si>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</si>
  <si>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</si>
  <si>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</si>
  <si>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</si>
  <si>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</si>
  <si>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</si>
  <si>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</si>
  <si>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</si>
  <si>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</si>
  <si>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</si>
  <si>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</si>
  <si>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</si>
  <si>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</si>
  <si>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</si>
  <si>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</si>
  <si>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</si>
  <si>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</si>
  <si>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</si>
  <si>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</si>
  <si>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</si>
  <si>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</si>
  <si>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</si>
  <si>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</si>
  <si>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</si>
  <si>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</si>
  <si>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</si>
  <si>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</si>
  <si>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</si>
  <si>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</si>
  <si>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</si>
  <si>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</si>
  <si>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</si>
  <si>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</si>
  <si>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</si>
  <si>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</si>
  <si>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</si>
  <si>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</si>
  <si>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</si>
  <si>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</si>
  <si>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</si>
  <si>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</si>
  <si>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</si>
  <si>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</si>
  <si>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</si>
  <si>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</si>
  <si>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</si>
  <si>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</si>
  <si>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</si>
  <si>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</si>
  <si>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</si>
  <si>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</si>
  <si>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</si>
  <si>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</si>
  <si>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</si>
  <si>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</si>
  <si>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</si>
  <si>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</si>
  <si>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</si>
  <si>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</si>
  <si>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</si>
  <si>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</si>
  <si>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</si>
  <si>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</si>
  <si>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</si>
  <si>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</si>
  <si>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</si>
  <si>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</si>
  <si>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</si>
  <si>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</si>
  <si>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</si>
  <si>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</si>
  <si>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</si>
  <si>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</si>
  <si>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</si>
  <si>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</si>
  <si>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</si>
  <si>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</si>
  <si>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</si>
  <si>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</si>
  <si>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</si>
  <si>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</si>
  <si>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</si>
  <si>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</si>
  <si>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</si>
  <si>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</si>
  <si>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</si>
  <si>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</si>
  <si>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</si>
  <si>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</si>
  <si>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</si>
  <si>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</si>
  <si>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</si>
  <si>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</si>
  <si>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</si>
  <si>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</si>
  <si>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</si>
  <si>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</si>
  <si>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</si>
  <si>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</si>
  <si>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</si>
  <si>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</si>
  <si>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</si>
  <si>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</si>
  <si>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</si>
  <si>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</si>
  <si>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</si>
  <si>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</si>
  <si>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</si>
  <si>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</si>
  <si>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</si>
  <si>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</si>
  <si>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</si>
  <si>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</si>
  <si>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</si>
  <si>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</si>
  <si>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</si>
  <si>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</si>
  <si>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</si>
  <si>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</si>
  <si>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</si>
  <si>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</si>
  <si>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</si>
  <si>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</si>
  <si>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</si>
  <si>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</si>
  <si>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</si>
  <si>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</si>
  <si>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</si>
  <si>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</si>
  <si>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</si>
  <si>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</si>
  <si>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</si>
  <si>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</si>
  <si>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</si>
  <si>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</si>
  <si>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</si>
  <si>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</si>
  <si>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</si>
  <si>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</si>
  <si>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</si>
  <si>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</si>
  <si>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</si>
  <si>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</si>
  <si>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</si>
  <si>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</si>
  <si>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</si>
  <si>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</si>
  <si>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</si>
  <si>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</si>
  <si>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</si>
  <si>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</si>
  <si>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</si>
  <si>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</si>
  <si>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</si>
  <si>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</si>
  <si>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</si>
  <si>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</si>
  <si>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</si>
  <si>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</si>
  <si>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</si>
  <si>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</si>
  <si>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</si>
  <si>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</si>
  <si>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</si>
  <si>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</si>
  <si>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</si>
  <si>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</si>
  <si>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</si>
  <si>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</si>
  <si>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</si>
  <si>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</si>
  <si>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</si>
  <si>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</si>
  <si>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</si>
  <si>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</si>
  <si>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</si>
  <si>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</si>
  <si>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</si>
  <si>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</si>
  <si>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</si>
  <si>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</si>
  <si>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</si>
  <si>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</si>
  <si>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</si>
  <si>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</si>
  <si>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</si>
  <si>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</si>
  <si>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</si>
  <si>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</si>
  <si>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</si>
  <si>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</si>
  <si>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</si>
  <si>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</si>
  <si>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</si>
  <si>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</si>
  <si>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</si>
  <si>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</si>
  <si>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</si>
  <si>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</si>
  <si>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</si>
  <si>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</si>
  <si>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</si>
  <si>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</si>
  <si>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</si>
  <si>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</si>
  <si>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</si>
  <si>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</si>
  <si>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</si>
  <si>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</si>
  <si>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</si>
  <si>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</si>
  <si>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</si>
  <si>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</si>
  <si>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</si>
  <si>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</si>
  <si>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</si>
  <si>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</si>
  <si>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</si>
  <si>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</si>
  <si>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</si>
  <si>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</si>
  <si>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</si>
  <si>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</si>
  <si>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</si>
  <si>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</si>
  <si>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</si>
  <si>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</si>
  <si>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</si>
  <si>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</si>
  <si>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</si>
  <si>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</si>
  <si>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</si>
  <si>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</si>
  <si>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</si>
  <si>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</si>
  <si>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</si>
  <si>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</si>
  <si>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</si>
  <si>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</si>
  <si>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</si>
  <si>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</si>
  <si>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</si>
  <si>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</si>
  <si>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</si>
  <si>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</si>
  <si>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</si>
  <si>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</si>
  <si>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</si>
  <si>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</si>
  <si>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</si>
  <si>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</si>
  <si>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</si>
  <si>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</si>
  <si>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</si>
  <si>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</si>
  <si>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</si>
  <si>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</si>
  <si>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</si>
  <si>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</si>
  <si>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</si>
  <si>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</si>
  <si>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</si>
  <si>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</si>
  <si>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</si>
  <si>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</si>
  <si>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</si>
  <si>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</si>
  <si>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</si>
  <si>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</si>
  <si>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</si>
  <si>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</si>
  <si>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</si>
  <si>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</si>
  <si>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</si>
  <si>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</si>
  <si>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</si>
  <si>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</si>
  <si>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</si>
  <si>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</si>
  <si>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</si>
  <si>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</si>
  <si>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</si>
  <si>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</si>
  <si>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</si>
  <si>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</si>
  <si>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</si>
  <si>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</si>
  <si>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</si>
  <si>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</si>
  <si>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</si>
  <si>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</si>
  <si>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</si>
  <si>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</si>
  <si>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</si>
  <si>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</si>
  <si>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</si>
  <si>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</si>
  <si>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</si>
  <si>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</si>
  <si>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</si>
  <si>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</si>
  <si>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</si>
  <si>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</si>
  <si>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</si>
  <si>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</si>
  <si>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</si>
  <si>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</si>
  <si>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</si>
  <si>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</si>
  <si>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</si>
  <si>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</si>
  <si>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</si>
  <si>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</si>
  <si>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</si>
  <si>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</si>
  <si>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</si>
  <si>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</si>
  <si>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</si>
  <si>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</si>
  <si>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</si>
  <si>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</si>
  <si>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</si>
  <si>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</si>
  <si>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</si>
  <si>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</si>
  <si>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</si>
  <si>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</si>
  <si>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</si>
  <si>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</si>
  <si>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</si>
  <si>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</si>
  <si>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</si>
  <si>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</si>
  <si>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</si>
  <si>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</si>
  <si>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</si>
  <si>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</si>
  <si>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</si>
  <si>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</si>
  <si>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</si>
  <si>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</si>
  <si>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</si>
  <si>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</si>
  <si>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</si>
  <si>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</si>
  <si>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</si>
  <si>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</si>
  <si>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</si>
  <si>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</si>
  <si>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</si>
  <si>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</si>
  <si>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</si>
  <si>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</si>
  <si>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</si>
  <si>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</si>
  <si>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</si>
  <si>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</si>
  <si>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</si>
  <si>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</si>
  <si>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</si>
  <si>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</si>
  <si>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</si>
  <si>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</si>
  <si>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</si>
  <si>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</si>
  <si>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</si>
  <si>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</si>
  <si>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</si>
  <si>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</si>
  <si>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</si>
  <si>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</si>
  <si>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</si>
  <si>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</si>
  <si>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</si>
  <si>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</si>
  <si>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</si>
  <si>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</si>
  <si>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</si>
  <si>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</si>
  <si>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</si>
  <si>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</si>
  <si>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</si>
  <si>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</si>
  <si>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</si>
  <si>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</si>
  <si>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</si>
  <si>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</si>
  <si>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</si>
  <si>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</si>
  <si>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</si>
  <si>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</si>
  <si>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</si>
  <si>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</si>
  <si>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</si>
  <si>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</si>
  <si>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</si>
  <si>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</si>
  <si>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</si>
  <si>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</si>
  <si>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</si>
  <si>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</si>
  <si>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</si>
  <si>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</si>
  <si>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</si>
  <si>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</si>
  <si>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</si>
  <si>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</si>
  <si>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</si>
  <si>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</si>
  <si>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</si>
  <si>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</si>
  <si>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</si>
  <si>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</si>
  <si>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</si>
  <si>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</si>
  <si>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</si>
  <si>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</si>
  <si>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</si>
  <si>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</si>
  <si>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</si>
  <si>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</si>
  <si>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</si>
  <si>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</si>
  <si>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</si>
  <si>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</si>
  <si>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</si>
  <si>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</si>
  <si>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</si>
  <si>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</si>
  <si>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</si>
  <si>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</si>
  <si>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</si>
  <si>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</si>
  <si>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</si>
  <si>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</si>
  <si>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</si>
  <si>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</si>
  <si>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</si>
  <si>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</si>
  <si>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</si>
  <si>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</si>
  <si>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</si>
  <si>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</si>
  <si>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</si>
  <si>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</si>
  <si>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</si>
  <si>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</si>
  <si>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</si>
  <si>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</si>
  <si>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</si>
  <si>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</si>
  <si>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</si>
  <si>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</si>
  <si>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</si>
  <si>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</si>
  <si>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</si>
  <si>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</si>
  <si>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</si>
  <si>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</si>
  <si>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</si>
  <si>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</si>
  <si>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</si>
  <si>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</si>
  <si>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</si>
  <si>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</si>
  <si>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</si>
  <si>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</si>
  <si>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</si>
  <si>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</si>
  <si>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</si>
  <si>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</si>
  <si>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</si>
  <si>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</si>
  <si>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</si>
  <si>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</si>
  <si>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</si>
  <si>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</si>
  <si>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</si>
  <si>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</si>
  <si>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</si>
  <si>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</si>
  <si>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</si>
  <si>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</si>
  <si>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</si>
  <si>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</si>
  <si>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</si>
  <si>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</si>
  <si>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</si>
  <si>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</si>
  <si>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</si>
  <si>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</si>
  <si>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</si>
  <si>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</si>
  <si>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</si>
  <si>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</si>
  <si>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</si>
  <si>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</si>
  <si>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</si>
  <si>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</si>
  <si>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</si>
  <si>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</si>
  <si>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</si>
  <si>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</si>
  <si>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</si>
  <si>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</si>
  <si>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</si>
  <si>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</si>
  <si>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</si>
  <si>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</si>
  <si>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</si>
  <si>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</si>
  <si>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</si>
  <si>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</si>
  <si>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</si>
  <si>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</si>
  <si>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</si>
  <si>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</si>
  <si>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</si>
  <si>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</si>
  <si>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</si>
  <si>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</si>
  <si>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</si>
  <si>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</si>
  <si>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</si>
  <si>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</si>
  <si>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</si>
  <si>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</si>
  <si>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</si>
  <si>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</si>
  <si>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</si>
  <si>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</si>
  <si>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</si>
  <si>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</si>
  <si>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</si>
  <si>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</si>
  <si>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</si>
  <si>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</si>
  <si>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</si>
  <si>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</si>
  <si>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</si>
  <si>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</si>
  <si>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</si>
  <si>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</si>
  <si>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</si>
  <si>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</si>
  <si>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</si>
  <si>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</si>
  <si>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</si>
  <si>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</si>
  <si>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</si>
  <si>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</si>
  <si>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</si>
  <si>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</si>
  <si>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</si>
  <si>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</si>
  <si>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</si>
  <si>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</si>
  <si>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</si>
  <si>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</si>
  <si>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</si>
  <si>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</si>
  <si>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</si>
  <si>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</si>
  <si>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</si>
  <si>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</si>
  <si>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</si>
  <si>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</si>
  <si>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</si>
  <si>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</si>
  <si>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</si>
  <si>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</si>
  <si>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</si>
  <si>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</si>
  <si>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</si>
  <si>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</si>
  <si>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</si>
  <si>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</si>
  <si>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</si>
  <si>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</si>
  <si>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</si>
  <si>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</si>
  <si>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</si>
  <si>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</si>
  <si>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</si>
  <si>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</si>
  <si>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</si>
  <si>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</si>
  <si>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</si>
  <si>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</si>
  <si>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</si>
  <si>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</si>
  <si>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</si>
  <si>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</si>
  <si>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</si>
  <si>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</si>
  <si>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</si>
  <si>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</si>
  <si>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</si>
  <si>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</si>
  <si>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</si>
  <si>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</si>
  <si>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</si>
  <si>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</si>
  <si>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</si>
  <si>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</si>
  <si>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</si>
  <si>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</si>
  <si>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</si>
  <si>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</si>
  <si>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</si>
  <si>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</si>
  <si>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</si>
  <si>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</si>
  <si>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</si>
  <si>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</si>
  <si>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</si>
  <si>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</si>
  <si>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</si>
  <si>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</si>
  <si>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</si>
  <si>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</si>
  <si>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</si>
  <si>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</si>
  <si>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</si>
  <si>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</si>
  <si>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</si>
  <si>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</si>
  <si>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</si>
  <si>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</si>
  <si>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</si>
  <si>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</si>
  <si>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</si>
  <si>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</si>
  <si>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</si>
  <si>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</si>
  <si>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</si>
  <si>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</si>
  <si>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</si>
  <si>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</si>
  <si>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</si>
  <si>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</si>
  <si>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</si>
  <si>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</si>
  <si>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</si>
  <si>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</si>
  <si>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</si>
  <si>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</si>
  <si>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</si>
  <si>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</si>
  <si>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</si>
  <si>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</si>
  <si>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</si>
  <si>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</si>
  <si>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</si>
  <si>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</si>
  <si>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</si>
  <si>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</si>
  <si>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</si>
  <si>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</si>
  <si>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</si>
  <si>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</si>
  <si>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</si>
  <si>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</si>
  <si>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</si>
  <si>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</si>
  <si>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</si>
  <si>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</si>
  <si>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</si>
  <si>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</si>
  <si>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</si>
  <si>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</si>
  <si>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</si>
  <si>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</si>
  <si>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</si>
  <si>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</si>
  <si>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</si>
  <si>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</si>
  <si>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</si>
  <si>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</si>
  <si>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</si>
  <si>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</si>
  <si>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</si>
  <si>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</si>
  <si>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</si>
  <si>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</si>
  <si>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</si>
  <si>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</si>
  <si>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</si>
  <si>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</si>
  <si>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</si>
  <si>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</si>
  <si>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</si>
  <si>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</si>
  <si>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</si>
  <si>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</si>
  <si>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</si>
  <si>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</si>
  <si>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</si>
  <si>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</si>
  <si>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</si>
  <si>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</si>
  <si>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</si>
  <si>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</si>
  <si>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</si>
  <si>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</si>
  <si>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</si>
  <si>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</si>
  <si>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</si>
  <si>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</si>
  <si>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</si>
  <si>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</si>
  <si>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</si>
  <si>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</si>
  <si>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</si>
  <si>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</si>
  <si>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</si>
  <si>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</si>
  <si>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</si>
  <si>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</si>
  <si>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</si>
  <si>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</si>
  <si>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</si>
  <si>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</si>
  <si>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</si>
  <si>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</si>
  <si>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</si>
  <si>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</si>
  <si>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</si>
  <si>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</si>
  <si>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</si>
  <si>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</si>
  <si>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</si>
  <si>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</si>
  <si>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</si>
  <si>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</si>
  <si>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</si>
  <si>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</si>
  <si>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</si>
  <si>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</si>
  <si>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</si>
  <si>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</si>
  <si>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</si>
  <si>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</si>
  <si>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</si>
  <si>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</si>
  <si>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</si>
  <si>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</si>
  <si>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</si>
  <si>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</si>
  <si>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</si>
  <si>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</si>
  <si>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</si>
  <si>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</si>
  <si>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</si>
  <si>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</si>
  <si>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</si>
  <si>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</si>
  <si>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</si>
  <si>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</si>
  <si>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</si>
  <si>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</si>
  <si>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</si>
  <si>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</si>
  <si>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</si>
  <si>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</si>
  <si>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</si>
  <si>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</si>
  <si>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</si>
  <si>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</si>
  <si>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</si>
  <si>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</si>
  <si>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</si>
  <si>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</si>
  <si>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</si>
  <si>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</si>
  <si>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</si>
  <si>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</si>
  <si>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</si>
  <si>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</si>
  <si>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</si>
  <si>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</si>
  <si>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</si>
  <si>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</si>
  <si>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</si>
  <si>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</si>
  <si>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</si>
  <si>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</si>
  <si>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</si>
  <si>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</si>
  <si>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</si>
  <si>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</si>
  <si>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</si>
  <si>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</si>
  <si>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</si>
  <si>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</si>
  <si>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</si>
  <si>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</si>
  <si>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</si>
  <si>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</si>
  <si>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</si>
  <si>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</si>
  <si>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</si>
  <si>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</si>
  <si>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</si>
  <si>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</si>
  <si>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</si>
  <si>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</si>
  <si>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</si>
  <si>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</si>
  <si>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</si>
  <si>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</si>
  <si>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</si>
  <si>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</si>
  <si>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</si>
  <si>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</si>
  <si>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</si>
  <si>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</si>
  <si>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</si>
  <si>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</si>
  <si>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</si>
  <si>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</si>
  <si>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</si>
  <si>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</si>
  <si>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</si>
  <si>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</si>
  <si>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</si>
  <si>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</si>
  <si>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</si>
  <si>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</si>
  <si>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</si>
  <si>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</si>
  <si>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</si>
  <si>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</si>
  <si>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</si>
  <si>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</si>
  <si>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</si>
  <si>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</si>
  <si>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</si>
  <si>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</si>
  <si>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</si>
  <si>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</si>
  <si>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</si>
  <si>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</si>
  <si>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</si>
  <si>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</si>
  <si>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</si>
  <si>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</si>
  <si>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</si>
  <si>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</si>
  <si>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</si>
  <si>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</si>
  <si>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</si>
  <si>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</si>
  <si>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</si>
  <si>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</si>
  <si>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</si>
  <si>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</si>
  <si>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</si>
  <si>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</si>
  <si>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</si>
  <si>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</si>
  <si>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</si>
  <si>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</si>
  <si>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</si>
  <si>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</si>
  <si>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</si>
  <si>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</si>
  <si>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</si>
  <si>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</si>
  <si>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</si>
  <si>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</si>
  <si>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</si>
  <si>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</si>
  <si>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</si>
  <si>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</si>
  <si>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</si>
  <si>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</si>
  <si>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</si>
  <si>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</si>
  <si>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</si>
  <si>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</si>
  <si>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</si>
  <si>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</si>
  <si>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</si>
  <si>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</si>
  <si>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</si>
  <si>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</si>
  <si>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</si>
  <si>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</si>
  <si>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</si>
  <si>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</si>
  <si>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</si>
  <si>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</si>
  <si>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</si>
  <si>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</si>
  <si>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</si>
  <si>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</si>
  <si>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</si>
  <si>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</si>
  <si>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</si>
  <si>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</si>
  <si>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</si>
  <si>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</si>
  <si>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</si>
  <si>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</si>
  <si>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</si>
  <si>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</si>
  <si>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</si>
  <si>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</si>
  <si>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</si>
  <si>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</si>
  <si>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</si>
  <si>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</si>
  <si>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</si>
  <si>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</si>
  <si>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</si>
  <si>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</si>
  <si>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</si>
  <si>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</si>
  <si>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</si>
  <si>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</si>
  <si>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</si>
  <si>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</si>
  <si>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</si>
  <si>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</si>
  <si>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</si>
  <si>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</si>
  <si>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</si>
  <si>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</si>
  <si>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</si>
  <si>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</si>
  <si>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</si>
  <si>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</si>
  <si>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</si>
  <si>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</si>
  <si>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</si>
  <si>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</si>
  <si>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</si>
  <si>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</si>
  <si>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</si>
  <si>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</si>
  <si>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</si>
  <si>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</si>
  <si>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</si>
  <si>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</si>
  <si>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</si>
  <si>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</si>
  <si>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</si>
  <si>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</si>
  <si>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</si>
  <si>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</si>
  <si>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</si>
  <si>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</si>
  <si>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</si>
  <si>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</si>
  <si>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</si>
  <si>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</si>
  <si>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</si>
  <si>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</si>
  <si>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</si>
  <si>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</si>
  <si>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</si>
  <si>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</si>
  <si>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</si>
  <si>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</si>
  <si>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</si>
  <si>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</si>
  <si>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</si>
  <si>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</si>
  <si>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</si>
  <si>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</si>
  <si>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</si>
  <si>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</si>
  <si>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</si>
  <si>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</si>
  <si>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</si>
  <si>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</si>
  <si>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</si>
  <si>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</si>
  <si>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</si>
  <si>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</si>
  <si>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</si>
  <si>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</si>
  <si>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</si>
  <si>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</si>
  <si>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</si>
  <si>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</si>
  <si>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</si>
  <si>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</si>
  <si>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</si>
  <si>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</si>
  <si>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</si>
  <si>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</si>
  <si>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</si>
  <si>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</si>
  <si>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</si>
  <si>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</si>
  <si>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</si>
  <si>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</si>
  <si>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</si>
  <si>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</si>
  <si>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</si>
  <si>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</si>
  <si>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</si>
  <si>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</si>
  <si>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</si>
  <si>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</si>
  <si>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</si>
  <si>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</si>
  <si>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</si>
  <si>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</si>
  <si>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</si>
  <si>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</si>
  <si>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</si>
  <si>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</si>
  <si>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</si>
  <si>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</si>
  <si>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</si>
  <si>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</si>
  <si>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</si>
  <si>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</si>
  <si>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</si>
  <si>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</si>
  <si>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</si>
  <si>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</si>
  <si>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</si>
  <si>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</si>
  <si>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</si>
  <si>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</si>
  <si>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</si>
  <si>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</si>
  <si>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</si>
  <si>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</si>
  <si>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</si>
  <si>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</si>
  <si>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</si>
  <si>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</si>
  <si>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</si>
  <si>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</si>
  <si>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</si>
  <si>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</si>
  <si>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</si>
  <si>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</si>
  <si>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</si>
  <si>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</si>
  <si>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</si>
  <si>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</si>
  <si>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</si>
  <si>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</si>
  <si>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</si>
  <si>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</si>
  <si>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</si>
  <si>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</si>
  <si>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</si>
  <si>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</si>
  <si>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</si>
  <si>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</si>
  <si>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</si>
  <si>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</si>
  <si>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</si>
  <si>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</si>
  <si>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</si>
  <si>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</si>
  <si>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</si>
  <si>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</si>
  <si>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</si>
  <si>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</si>
  <si>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</si>
  <si>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</si>
  <si>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</si>
  <si>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</si>
  <si>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</si>
  <si>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</si>
  <si>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</si>
  <si>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</si>
  <si>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</si>
  <si>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</si>
  <si>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</si>
  <si>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</si>
  <si>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</si>
  <si>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</si>
  <si>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</si>
  <si>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</si>
  <si>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</si>
  <si>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</si>
  <si>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</si>
  <si>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</si>
  <si>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</si>
  <si>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</si>
  <si>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</si>
  <si>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</si>
  <si>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</si>
  <si>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</si>
  <si>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</si>
  <si>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</si>
  <si>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</si>
  <si>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</si>
  <si>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</si>
  <si>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</si>
  <si>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</si>
  <si>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</si>
  <si>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</si>
  <si>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</si>
  <si>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</si>
  <si>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</si>
  <si>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</si>
  <si>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</si>
  <si>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</si>
  <si>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</si>
  <si>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</si>
  <si>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</si>
  <si>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</si>
  <si>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</si>
  <si>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</si>
  <si>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</si>
  <si>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</si>
  <si>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</si>
  <si>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</si>
  <si>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</si>
  <si>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</si>
  <si>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</si>
  <si>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</si>
  <si>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</si>
  <si>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</si>
  <si>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</si>
  <si>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</si>
  <si>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</si>
  <si>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</si>
  <si>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</si>
  <si>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</si>
  <si>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</si>
  <si>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</si>
  <si>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</si>
  <si>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</si>
  <si>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</si>
  <si>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</si>
  <si>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</si>
  <si>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</si>
  <si>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</si>
  <si>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</si>
  <si>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</si>
  <si>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</si>
  <si>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</si>
  <si>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</si>
  <si>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</si>
  <si>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</si>
  <si>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</si>
  <si>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</si>
  <si>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</si>
  <si>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</si>
  <si>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</si>
  <si>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</si>
  <si>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</si>
  <si>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</si>
  <si>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</si>
  <si>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</si>
  <si>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</si>
  <si>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</si>
  <si>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</si>
  <si>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</si>
  <si>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</si>
  <si>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</si>
  <si>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</si>
  <si>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</si>
  <si>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</si>
  <si>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</si>
  <si>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</si>
  <si>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</si>
  <si>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</si>
  <si>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</si>
  <si>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</si>
  <si>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</si>
  <si>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</si>
  <si>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</si>
  <si>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</si>
  <si>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</si>
  <si>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</si>
  <si>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</si>
  <si>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</si>
  <si>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</si>
  <si>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</si>
  <si>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</si>
  <si>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</si>
  <si>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</si>
  <si>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</si>
  <si>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</si>
  <si>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</si>
  <si>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</si>
  <si>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</si>
  <si>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</si>
  <si>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</si>
  <si>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</si>
  <si>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</si>
  <si>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</si>
  <si>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</si>
  <si>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</si>
  <si>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</si>
  <si>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</si>
  <si>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</si>
  <si>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</si>
  <si>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</si>
  <si>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</si>
  <si>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</si>
  <si>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</si>
  <si>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</si>
  <si>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</si>
  <si>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</si>
  <si>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</si>
  <si>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</si>
  <si>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</si>
  <si>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</si>
  <si>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</si>
  <si>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</si>
  <si>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</si>
  <si>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</si>
  <si>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</si>
  <si>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</si>
  <si>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</si>
  <si>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</si>
  <si>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</si>
  <si>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</si>
  <si>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</si>
  <si>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</si>
  <si>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</si>
  <si>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</si>
  <si>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</si>
  <si>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</si>
  <si>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</si>
  <si>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</si>
  <si>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</si>
  <si>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</si>
  <si>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</si>
  <si>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</si>
  <si>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</si>
  <si>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</si>
  <si>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</si>
  <si>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</si>
  <si>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</si>
  <si>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</si>
  <si>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</si>
  <si>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</si>
  <si>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</si>
  <si>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</si>
  <si>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</si>
  <si>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</si>
  <si>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</si>
  <si>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</si>
  <si>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</si>
  <si>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</si>
  <si>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</si>
  <si>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</si>
  <si>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</si>
  <si>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</si>
  <si>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</si>
  <si>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</si>
  <si>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</si>
  <si>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</si>
  <si>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</si>
  <si>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</si>
  <si>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</si>
  <si>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</si>
  <si>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</si>
  <si>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</si>
  <si>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</si>
  <si>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</si>
  <si>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</si>
  <si>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</si>
  <si>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</si>
  <si>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</si>
  <si>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</si>
  <si>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</si>
  <si>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</si>
  <si>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</si>
  <si>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</si>
  <si>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</si>
  <si>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</si>
  <si>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</si>
  <si>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</si>
  <si>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</si>
  <si>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</si>
  <si>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</si>
  <si>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</si>
  <si>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</si>
  <si>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</si>
  <si>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</si>
  <si>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</si>
  <si>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</si>
  <si>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</si>
  <si>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</si>
  <si>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</si>
  <si>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</si>
  <si>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</si>
  <si>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</si>
  <si>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</si>
  <si>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</si>
  <si>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</si>
  <si>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</si>
  <si>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</si>
  <si>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</si>
  <si>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</si>
  <si>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</si>
  <si>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</si>
  <si>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</si>
  <si>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</si>
  <si>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</si>
  <si>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</si>
  <si>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</si>
  <si>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</si>
  <si>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</si>
  <si>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</si>
  <si>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</si>
  <si>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</si>
  <si>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</si>
  <si>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</si>
  <si>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</si>
  <si>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</si>
  <si>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</si>
  <si>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</si>
  <si>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</si>
  <si>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</si>
  <si>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</si>
  <si>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</si>
  <si>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</si>
  <si>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</si>
  <si>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</si>
  <si>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</si>
  <si>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</si>
  <si>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</si>
  <si>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</si>
  <si>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</si>
  <si>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</si>
  <si>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</si>
  <si>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</si>
  <si>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</si>
  <si>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</si>
  <si>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</si>
  <si>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</si>
  <si>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</si>
  <si>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</si>
  <si>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</si>
  <si>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</si>
  <si>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</si>
  <si>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</si>
  <si>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</si>
  <si>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</si>
  <si>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</si>
  <si>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</si>
  <si>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</si>
  <si>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</si>
  <si>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</si>
  <si>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</si>
  <si>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</si>
  <si>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</si>
  <si>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</si>
  <si>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</si>
  <si>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</si>
  <si>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</si>
  <si>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</si>
  <si>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</si>
  <si>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</si>
  <si>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</si>
  <si>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</si>
  <si>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</si>
  <si>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</si>
  <si>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</si>
  <si>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</si>
  <si>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</si>
  <si>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</si>
  <si>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</si>
  <si>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</si>
  <si>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</si>
  <si>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</si>
  <si>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</si>
  <si>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</si>
  <si>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</si>
  <si>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</si>
  <si>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</si>
  <si>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</si>
  <si>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</si>
  <si>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</si>
  <si>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</si>
  <si>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</si>
  <si>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</si>
  <si>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</si>
  <si>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</si>
  <si>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</si>
  <si>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</si>
  <si>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</si>
  <si>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</si>
  <si>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</si>
  <si>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</si>
  <si>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</si>
  <si>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</si>
  <si>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</si>
  <si>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</si>
  <si>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</si>
  <si>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</si>
  <si>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</si>
  <si>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</si>
  <si>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</si>
  <si>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</si>
  <si>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</si>
  <si>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</si>
  <si>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</si>
  <si>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</si>
  <si>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</si>
  <si>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</si>
  <si>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</si>
  <si>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</si>
  <si>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</si>
  <si>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</si>
  <si>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</si>
  <si>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</si>
  <si>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</si>
  <si>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</si>
  <si>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</si>
  <si>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</si>
  <si>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</si>
  <si>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</si>
  <si>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</si>
  <si>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</si>
  <si>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</si>
  <si>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</si>
  <si>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</si>
  <si>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</si>
  <si>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</si>
  <si>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</si>
  <si>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</si>
  <si>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</si>
  <si>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</si>
  <si>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</si>
  <si>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</si>
  <si>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</si>
  <si>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</si>
  <si>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</si>
  <si>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</si>
  <si>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</si>
  <si>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</si>
  <si>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</si>
  <si>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</si>
  <si>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</si>
  <si>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</si>
  <si>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</si>
  <si>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</si>
  <si>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</si>
  <si>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</si>
  <si>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</si>
  <si>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</si>
  <si>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</si>
  <si>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</si>
  <si>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</si>
  <si>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</si>
  <si>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</si>
  <si>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</si>
  <si>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</si>
  <si>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</si>
  <si>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</si>
  <si>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</si>
  <si>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</si>
  <si>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</si>
  <si>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</si>
  <si>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</si>
  <si>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</si>
  <si>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</si>
  <si>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</si>
  <si>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</si>
  <si>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</si>
  <si>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</si>
  <si>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</si>
  <si>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</si>
  <si>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</si>
  <si>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</si>
  <si>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</si>
  <si>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</si>
  <si>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</si>
  <si>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</si>
  <si>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</si>
  <si>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</si>
  <si>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</si>
  <si>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</si>
  <si>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</si>
  <si>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</si>
  <si>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</si>
  <si>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</si>
  <si>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</si>
  <si>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</si>
  <si>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</si>
  <si>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</si>
  <si>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</si>
  <si>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</si>
  <si>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</si>
  <si>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</si>
  <si>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</si>
  <si>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</si>
  <si>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</si>
  <si>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</si>
  <si>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</si>
  <si>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</si>
  <si>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</si>
  <si>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</si>
  <si>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</si>
  <si>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</si>
  <si>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</si>
  <si>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</si>
  <si>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</si>
  <si>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</si>
  <si>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</si>
  <si>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</si>
  <si>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</si>
  <si>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</si>
  <si>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</si>
  <si>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</si>
  <si>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</si>
  <si>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</si>
  <si>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</si>
  <si>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</si>
  <si>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</si>
  <si>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</si>
  <si>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</si>
  <si>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</si>
  <si>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</si>
  <si>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</si>
  <si>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</si>
  <si>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</si>
  <si>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</si>
  <si>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</si>
  <si>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</si>
  <si>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</si>
  <si>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</si>
  <si>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</si>
  <si>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</si>
  <si>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</si>
  <si>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</si>
  <si>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</si>
  <si>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</si>
  <si>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</si>
  <si>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</si>
  <si>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</si>
  <si>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</si>
  <si>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</si>
  <si>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</si>
  <si>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</si>
  <si>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</si>
  <si>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</si>
  <si>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</si>
  <si>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</si>
  <si>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</si>
  <si>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</si>
  <si>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</si>
  <si>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</si>
  <si>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</si>
  <si>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</si>
  <si>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</si>
  <si>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</si>
  <si>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</si>
  <si>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</si>
  <si>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</si>
  <si>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</si>
  <si>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</si>
  <si>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</si>
  <si>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</si>
  <si>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</si>
  <si>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</si>
  <si>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</si>
  <si>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</si>
  <si>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</si>
  <si>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</si>
  <si>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</si>
  <si>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</si>
  <si>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</si>
  <si>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</si>
  <si>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</si>
  <si>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</si>
  <si>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</si>
  <si>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</si>
  <si>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</si>
  <si>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</si>
  <si>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</si>
  <si>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</si>
  <si>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</si>
  <si>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</si>
  <si>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</si>
  <si>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</si>
  <si>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</si>
  <si>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</si>
  <si>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</si>
  <si>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</si>
  <si>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</si>
  <si>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</si>
  <si>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</si>
  <si>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</si>
  <si>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</si>
  <si>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</si>
  <si>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</si>
  <si>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</si>
  <si>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</si>
  <si>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</si>
  <si>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</si>
  <si>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</si>
  <si>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</si>
  <si>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</si>
  <si>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</si>
  <si>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</si>
  <si>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</si>
  <si>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</si>
  <si>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</si>
  <si>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</si>
  <si>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</si>
  <si>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</si>
  <si>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</si>
  <si>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</si>
  <si>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</si>
  <si>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</si>
  <si>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</si>
  <si>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</si>
  <si>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</si>
  <si>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</si>
  <si>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</si>
  <si>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</si>
  <si>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</si>
  <si>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</si>
  <si>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</si>
  <si>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</si>
  <si>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</si>
  <si>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</si>
  <si>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</si>
  <si>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</si>
  <si>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</si>
  <si>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</si>
  <si>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</si>
  <si>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</si>
  <si>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</si>
  <si>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</si>
  <si>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</si>
  <si>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</si>
  <si>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</si>
  <si>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</si>
  <si>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</si>
  <si>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</si>
  <si>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</si>
  <si>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</si>
  <si>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</si>
  <si>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</si>
  <si>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</si>
  <si>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</si>
  <si>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</si>
  <si>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</si>
  <si>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</si>
  <si>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</si>
  <si>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</si>
  <si>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</si>
  <si>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</si>
  <si>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</si>
  <si>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</si>
  <si>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</si>
  <si>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</si>
  <si>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</si>
  <si>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</si>
  <si>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</si>
  <si>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</si>
  <si>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</si>
  <si>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</si>
  <si>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</si>
  <si>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</si>
  <si>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</si>
  <si>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</si>
  <si>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</si>
  <si>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</si>
  <si>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</si>
  <si>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</si>
  <si>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</si>
  <si>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</si>
  <si>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</si>
  <si>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</si>
  <si>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</si>
  <si>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</si>
  <si>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</si>
  <si>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</si>
  <si>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</si>
  <si>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</si>
  <si>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</si>
  <si>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</si>
  <si>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</si>
  <si>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</si>
  <si>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</si>
  <si>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</si>
  <si>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</si>
  <si>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</si>
  <si>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</si>
  <si>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</si>
  <si>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</si>
  <si>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</si>
  <si>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</si>
  <si>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</si>
  <si>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</si>
  <si>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</si>
  <si>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</si>
  <si>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</si>
  <si>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</si>
  <si>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</si>
  <si>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</si>
  <si>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</si>
  <si>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</si>
  <si>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</si>
  <si>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</si>
  <si>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</si>
  <si>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</si>
  <si>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</si>
  <si>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</si>
  <si>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</si>
  <si>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</si>
  <si>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</si>
  <si>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</si>
  <si>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</si>
  <si>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</si>
  <si>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</si>
  <si>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</si>
  <si>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</si>
  <si>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</si>
  <si>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</si>
  <si>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</si>
  <si>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</si>
  <si>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</si>
  <si>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</si>
  <si>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</si>
  <si>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</si>
  <si>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</si>
  <si>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</si>
  <si>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</si>
  <si>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</si>
  <si>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</si>
  <si>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</si>
  <si>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</si>
  <si>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</si>
  <si>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</si>
  <si>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</si>
  <si>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</si>
  <si>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</si>
  <si>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</si>
  <si>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</si>
  <si>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</si>
  <si>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</si>
  <si>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</si>
  <si>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</si>
  <si>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</si>
  <si>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</si>
  <si>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</si>
  <si>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</si>
  <si>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</si>
  <si>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</si>
  <si>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</si>
  <si>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</si>
  <si>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</si>
  <si>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</si>
  <si>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</si>
  <si>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</si>
  <si>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</si>
  <si>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</si>
  <si>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</si>
  <si>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</si>
  <si>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</si>
  <si>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</si>
  <si>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</si>
  <si>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</si>
  <si>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</si>
  <si>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</si>
  <si>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</si>
  <si>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</si>
  <si>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</si>
  <si>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</si>
  <si>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</si>
  <si>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</si>
  <si>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</si>
  <si>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</si>
  <si>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</si>
  <si>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</si>
  <si>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</si>
  <si>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</si>
  <si>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</si>
  <si>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</si>
  <si>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</si>
  <si>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</si>
  <si>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</si>
  <si>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</si>
  <si>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</si>
  <si>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</si>
  <si>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</si>
  <si>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</si>
  <si>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</si>
  <si>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</si>
  <si>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</si>
  <si>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</si>
  <si>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</si>
  <si>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</si>
  <si>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</si>
  <si>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</si>
  <si>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</si>
  <si>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</si>
  <si>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</si>
  <si>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</si>
  <si>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</si>
  <si>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</si>
  <si>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</si>
  <si>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</si>
  <si>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</si>
  <si>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</si>
  <si>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</si>
  <si>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</si>
  <si>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</si>
  <si>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</si>
  <si>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</si>
  <si>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</si>
  <si>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</si>
  <si>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</si>
  <si>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</si>
  <si>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</si>
  <si>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</si>
  <si>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</si>
  <si>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</si>
  <si>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</si>
  <si>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</si>
  <si>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</si>
  <si>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</si>
  <si>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</si>
  <si>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</si>
  <si>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</si>
  <si>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</si>
  <si>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</si>
  <si>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</si>
  <si>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</si>
  <si>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</si>
  <si>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</si>
  <si>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</si>
  <si>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</si>
  <si>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</si>
  <si>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</si>
  <si>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</si>
  <si>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</si>
  <si>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</si>
  <si>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</si>
  <si>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</si>
  <si>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</si>
  <si>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</si>
  <si>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</si>
  <si>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</si>
  <si>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</si>
  <si>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</si>
  <si>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</si>
  <si>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</si>
  <si>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</si>
  <si>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</si>
  <si>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</si>
  <si>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</si>
  <si>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</si>
  <si>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</si>
  <si>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</si>
  <si>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</si>
  <si>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</si>
  <si>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</si>
  <si>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</si>
  <si>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</si>
  <si>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</si>
  <si>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</si>
  <si>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</si>
  <si>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</si>
  <si>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</si>
  <si>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</si>
  <si>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</si>
  <si>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</si>
  <si>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</si>
  <si>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</si>
  <si>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</si>
  <si>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</si>
  <si>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</si>
  <si>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</si>
  <si>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</si>
  <si>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</si>
  <si>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</si>
  <si>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</si>
  <si>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</si>
  <si>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</si>
  <si>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</si>
  <si>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</si>
  <si>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</si>
  <si>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</si>
  <si>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</si>
  <si>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</si>
  <si>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</si>
  <si>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</si>
  <si>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</si>
  <si>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</si>
  <si>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</si>
  <si>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</si>
  <si>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</si>
  <si>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</si>
  <si>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</si>
  <si>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</si>
  <si>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</si>
  <si>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</si>
  <si>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</si>
  <si>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</si>
  <si>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</si>
  <si>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</si>
  <si>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</si>
  <si>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</si>
  <si>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</si>
  <si>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</si>
  <si>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</si>
  <si>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</si>
  <si>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</si>
  <si>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</si>
  <si>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</si>
  <si>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</si>
  <si>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</si>
  <si>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</si>
  <si>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</si>
  <si>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</si>
  <si>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</si>
  <si>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</si>
  <si>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</si>
  <si>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</si>
  <si>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</si>
  <si>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</si>
  <si>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</si>
  <si>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</si>
  <si>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</si>
  <si>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</si>
  <si>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</si>
  <si>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</si>
  <si>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</si>
  <si>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</si>
  <si>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</si>
  <si>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</si>
  <si>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</si>
  <si>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</si>
  <si>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</si>
  <si>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</si>
  <si>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</si>
  <si>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</si>
  <si>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</si>
  <si>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</si>
  <si>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</si>
  <si>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</si>
  <si>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</si>
  <si>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</si>
  <si>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</si>
  <si>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</si>
  <si>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</si>
  <si>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</si>
  <si>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</si>
  <si>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</si>
  <si>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</si>
  <si>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</si>
  <si>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</si>
  <si>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</si>
  <si>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</si>
  <si>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</si>
  <si>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</si>
  <si>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</si>
  <si>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</si>
  <si>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</si>
  <si>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</si>
  <si>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</si>
  <si>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</si>
  <si>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</si>
  <si>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</si>
  <si>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</si>
  <si>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</si>
  <si>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</si>
  <si>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</si>
  <si>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</si>
  <si>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</si>
  <si>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</si>
  <si>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</si>
  <si>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</si>
  <si>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</si>
  <si>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</si>
  <si>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</si>
  <si>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</si>
  <si>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</si>
  <si>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</si>
  <si>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</si>
  <si>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</si>
  <si>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</si>
  <si>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</si>
  <si>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</si>
  <si>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</si>
  <si>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</si>
  <si>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</si>
  <si>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</si>
  <si>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</si>
  <si>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</si>
  <si>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</si>
  <si>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</si>
  <si>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</si>
  <si>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</si>
  <si>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</si>
  <si>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</si>
  <si>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</si>
  <si>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</si>
  <si>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</si>
  <si>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</si>
  <si>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</si>
  <si>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</si>
  <si>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</si>
  <si>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</si>
  <si>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</si>
  <si>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</si>
  <si>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</si>
  <si>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</si>
  <si>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</si>
  <si>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</si>
  <si>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</si>
  <si>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</si>
  <si>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</si>
  <si>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</si>
  <si>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</si>
  <si>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</si>
  <si>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</si>
  <si>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</si>
  <si>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</si>
  <si>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</si>
  <si>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</si>
  <si>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</si>
  <si>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</si>
  <si>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</si>
  <si>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</si>
  <si>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</si>
  <si>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</si>
  <si>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</si>
  <si>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</si>
  <si>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</si>
  <si>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</si>
  <si>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</si>
  <si>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</si>
  <si>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</si>
  <si>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</si>
  <si>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</si>
  <si>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</si>
  <si>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</si>
  <si>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</si>
  <si>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</si>
  <si>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</si>
  <si>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</si>
  <si>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</si>
  <si>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</si>
  <si>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</si>
  <si>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</si>
  <si>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</si>
  <si>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</si>
  <si>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</si>
  <si>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</si>
  <si>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</si>
  <si>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</si>
  <si>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</si>
  <si>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</si>
  <si>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</si>
  <si>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</si>
  <si>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</si>
  <si>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</si>
  <si>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</si>
  <si>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</si>
  <si>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</si>
  <si>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</si>
  <si>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</si>
  <si>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</si>
  <si>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</si>
  <si>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</si>
  <si>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</si>
  <si>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</si>
  <si>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</si>
  <si>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</si>
  <si>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</si>
  <si>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</si>
  <si>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</si>
  <si>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</si>
  <si>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</si>
  <si>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</si>
  <si>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</si>
  <si>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</si>
  <si>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</si>
  <si>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</si>
  <si>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</si>
  <si>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</si>
  <si>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</si>
  <si>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</si>
  <si>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</si>
  <si>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</si>
  <si>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</si>
  <si>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</si>
  <si>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</si>
  <si>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</si>
  <si>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</si>
  <si>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</si>
  <si>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</si>
  <si>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</si>
  <si>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</si>
  <si>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</si>
  <si>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</si>
  <si>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</si>
  <si>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</si>
  <si>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</si>
  <si>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</si>
  <si>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</si>
  <si>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</si>
  <si>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</si>
  <si>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</si>
  <si>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</si>
  <si>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</si>
  <si>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</si>
  <si>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</si>
  <si>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</si>
  <si>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</si>
  <si>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</si>
  <si>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</si>
  <si>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</si>
  <si>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</si>
  <si>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</si>
  <si>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</si>
  <si>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</si>
  <si>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</si>
  <si>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</si>
  <si>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</si>
  <si>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</si>
  <si>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</si>
  <si>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</si>
  <si>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</si>
  <si>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</si>
  <si>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</si>
  <si>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</si>
  <si>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</si>
  <si>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</si>
  <si>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</si>
  <si>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</si>
  <si>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</si>
  <si>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</si>
  <si>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</si>
  <si>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</si>
  <si>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</si>
  <si>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</si>
  <si>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</si>
  <si>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</si>
  <si>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</si>
  <si>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</si>
  <si>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</si>
  <si>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</si>
  <si>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</si>
  <si>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</si>
  <si>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</si>
  <si>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</si>
  <si>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</si>
  <si>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</si>
  <si>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</si>
  <si>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</si>
  <si>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</si>
  <si>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</si>
  <si>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</si>
  <si>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</si>
  <si>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</si>
  <si>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</si>
  <si>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</si>
  <si>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</si>
  <si>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</si>
  <si>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</si>
  <si>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</si>
  <si>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</si>
  <si>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</si>
  <si>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</si>
  <si>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</si>
  <si>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</si>
  <si>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</si>
  <si>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</si>
  <si>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</si>
  <si>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</si>
  <si>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</si>
  <si>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</si>
  <si>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</si>
  <si>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</si>
  <si>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</si>
  <si>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</si>
  <si>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</si>
  <si>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</si>
  <si>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</si>
  <si>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</si>
  <si>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</si>
  <si>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</si>
  <si>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</si>
  <si>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</si>
  <si>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</si>
  <si>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</si>
  <si>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</si>
  <si>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</si>
  <si>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</si>
  <si>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</si>
  <si>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</si>
  <si>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</si>
  <si>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</si>
  <si>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</si>
  <si>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</si>
  <si>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</si>
  <si>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</si>
  <si>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</si>
  <si>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</si>
  <si>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</si>
  <si>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</si>
  <si>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</si>
  <si>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</si>
  <si>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</si>
  <si>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</si>
  <si>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</si>
  <si>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</si>
  <si>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</si>
  <si>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</si>
  <si>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</si>
  <si>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</si>
  <si>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</si>
  <si>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</si>
  <si>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</si>
  <si>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</si>
  <si>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</si>
  <si>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</si>
  <si>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</si>
  <si>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</si>
  <si>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</si>
  <si>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</si>
  <si>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</si>
  <si>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</si>
  <si>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</si>
  <si>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</si>
  <si>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</si>
  <si>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</si>
  <si>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</si>
  <si>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</si>
  <si>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</si>
  <si>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</si>
  <si>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</si>
  <si>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</si>
  <si>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</si>
  <si>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</si>
  <si>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</si>
  <si>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</si>
  <si>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</si>
  <si>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</si>
  <si>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</si>
  <si>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</si>
  <si>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</si>
  <si>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</si>
  <si>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</si>
  <si>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</si>
  <si>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</si>
  <si>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</si>
  <si>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</si>
  <si>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</si>
  <si>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</si>
  <si>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</si>
  <si>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</si>
  <si>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</si>
  <si>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</si>
  <si>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</si>
  <si>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</si>
  <si>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</si>
  <si>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</si>
  <si>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</si>
  <si>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</si>
  <si>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</si>
  <si>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</si>
  <si>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</si>
  <si>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</si>
  <si>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</si>
  <si>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</si>
  <si>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</si>
  <si>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</si>
  <si>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</si>
  <si>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</si>
  <si>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</si>
  <si>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</si>
  <si>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</si>
  <si>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</si>
  <si>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</si>
  <si>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</si>
  <si>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</si>
  <si>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</si>
  <si>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</si>
  <si>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</si>
  <si>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</si>
  <si>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</si>
  <si>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</si>
  <si>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</si>
  <si>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</si>
  <si>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</si>
  <si>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</si>
  <si>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</si>
  <si>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</si>
  <si>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</si>
  <si>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</si>
  <si>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</si>
  <si>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</si>
  <si>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</si>
  <si>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</si>
  <si>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</si>
  <si>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</si>
  <si>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</si>
  <si>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</si>
  <si>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</si>
  <si>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</si>
  <si>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</si>
  <si>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</si>
  <si>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</si>
  <si>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</si>
  <si>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</si>
  <si>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</si>
  <si>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</si>
  <si>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</si>
  <si>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</si>
  <si>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</si>
  <si>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</si>
  <si>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</si>
  <si>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</si>
  <si>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</si>
  <si>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</si>
  <si>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</si>
  <si>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</si>
  <si>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</si>
  <si>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</si>
  <si>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</si>
  <si>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</si>
  <si>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</si>
  <si>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</si>
  <si>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</si>
  <si>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</si>
  <si>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</si>
  <si>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</si>
  <si>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</si>
  <si>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</si>
  <si>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</si>
  <si>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</si>
  <si>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</si>
  <si>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</si>
  <si>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</si>
  <si>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</si>
  <si>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</si>
  <si>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</si>
  <si>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</si>
  <si>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</si>
  <si>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</si>
  <si>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</si>
  <si>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</si>
  <si>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</si>
  <si>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</si>
  <si>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</si>
  <si>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</si>
  <si>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</si>
  <si>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</si>
  <si>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</si>
  <si>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</si>
  <si>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</si>
  <si>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</si>
  <si>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</si>
  <si>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</si>
  <si>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</si>
  <si>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</si>
  <si>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</si>
  <si>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</si>
  <si>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</si>
  <si>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</si>
  <si>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</si>
  <si>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</si>
  <si>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</si>
  <si>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</si>
  <si>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</si>
  <si>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</si>
  <si>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</si>
  <si>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</si>
  <si>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</si>
  <si>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</si>
  <si>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</si>
  <si>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</si>
  <si>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</si>
  <si>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</si>
  <si>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</si>
  <si>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</si>
  <si>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</si>
  <si>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</si>
  <si>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</si>
  <si>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</si>
  <si>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</si>
  <si>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</si>
  <si>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</si>
  <si>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</si>
  <si>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</si>
  <si>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</si>
  <si>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</si>
  <si>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</si>
  <si>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</si>
  <si>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</si>
  <si>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</si>
  <si>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</si>
  <si>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</si>
  <si>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</si>
  <si>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</si>
  <si>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</si>
  <si>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</si>
  <si>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</si>
  <si>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</si>
  <si>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</si>
  <si>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</si>
  <si>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</si>
  <si>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</si>
  <si>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</si>
  <si>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</si>
  <si>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</si>
  <si>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</si>
  <si>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</si>
  <si>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</si>
  <si>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</si>
  <si>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</si>
  <si>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</si>
  <si>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</si>
  <si>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</si>
  <si>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</si>
  <si>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</si>
  <si>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</si>
  <si>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</si>
  <si>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</si>
  <si>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</si>
  <si>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</si>
  <si>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</si>
  <si>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</si>
  <si>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</si>
  <si>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</si>
  <si>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</si>
  <si>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</si>
  <si>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</si>
  <si>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</si>
  <si>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</si>
  <si>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</si>
  <si>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</si>
  <si>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</si>
  <si>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</si>
  <si>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</si>
  <si>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</si>
  <si>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</si>
  <si>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</si>
  <si>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</si>
  <si>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</si>
  <si>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</si>
  <si>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</si>
  <si>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</si>
  <si>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</si>
  <si>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</si>
  <si>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</si>
  <si>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</si>
  <si>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</si>
  <si>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</si>
  <si>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</si>
  <si>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</si>
  <si>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</si>
  <si>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</si>
  <si>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</si>
  <si>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</si>
  <si>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</si>
  <si>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</si>
  <si>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</si>
  <si>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</si>
  <si>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</si>
  <si>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</si>
  <si>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</si>
  <si>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</si>
  <si>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</si>
  <si>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</si>
  <si>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</si>
  <si>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</si>
  <si>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</si>
  <si>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</si>
  <si>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</si>
  <si>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</si>
  <si>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</si>
  <si>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</si>
  <si>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</si>
  <si>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</si>
  <si>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</si>
  <si>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</si>
  <si>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</si>
  <si>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</si>
  <si>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</si>
  <si>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</si>
  <si>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</si>
  <si>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</si>
  <si>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</si>
  <si>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</si>
  <si>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</si>
  <si>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</si>
  <si>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</si>
  <si>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</si>
  <si>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</si>
  <si>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</si>
  <si>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</si>
  <si>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</si>
  <si>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</si>
  <si>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</si>
  <si>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</si>
  <si>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</si>
  <si>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</si>
  <si>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</si>
  <si>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</si>
  <si>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</si>
  <si>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</si>
  <si>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</si>
  <si>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</si>
  <si>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</si>
  <si>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</si>
  <si>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</si>
  <si>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</si>
  <si>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</si>
  <si>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</si>
  <si>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</si>
  <si>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</si>
  <si>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</si>
  <si>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</si>
  <si>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</si>
  <si>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</si>
  <si>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</si>
  <si>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</si>
  <si>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</si>
  <si>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</si>
  <si>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</si>
  <si>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</si>
  <si>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</si>
  <si>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</si>
  <si>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</si>
  <si>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</si>
  <si>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</si>
  <si>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</si>
  <si>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</si>
  <si>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</si>
  <si>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</si>
  <si>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</si>
  <si>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</si>
  <si>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</si>
  <si>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</si>
  <si>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</si>
  <si>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</si>
  <si>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</si>
  <si>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</si>
  <si>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</si>
  <si>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</si>
  <si>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</si>
  <si>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</si>
  <si>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</si>
  <si>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</si>
  <si>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</si>
  <si>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</si>
  <si>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</si>
  <si>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</si>
  <si>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</si>
  <si>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</si>
  <si>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</si>
  <si>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</si>
  <si>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</si>
  <si>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</si>
  <si>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</si>
  <si>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</si>
  <si>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</si>
  <si>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</si>
  <si>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</si>
  <si>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</si>
  <si>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</si>
  <si>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</si>
  <si>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</si>
  <si>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</si>
  <si>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</si>
  <si>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</si>
  <si>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</si>
  <si>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</si>
  <si>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</si>
  <si>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</si>
  <si>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</si>
  <si>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</si>
  <si>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</si>
  <si>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</si>
  <si>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</si>
  <si>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</si>
  <si>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</si>
  <si>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</si>
  <si>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</si>
  <si>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</si>
  <si>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</si>
  <si>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</si>
  <si>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</si>
  <si>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</si>
  <si>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</si>
  <si>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</si>
  <si>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</si>
  <si>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</si>
  <si>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</si>
  <si>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</si>
  <si>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</si>
  <si>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</si>
  <si>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</si>
  <si>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</si>
  <si>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</si>
  <si>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</si>
  <si>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</si>
  <si>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</si>
  <si>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</si>
  <si>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</si>
  <si>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</si>
  <si>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</si>
  <si>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</si>
  <si>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</si>
  <si>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</si>
  <si>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</si>
  <si>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</si>
  <si>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</si>
  <si>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</si>
  <si>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</si>
  <si>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</si>
  <si>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</si>
  <si>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</si>
  <si>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</si>
  <si>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</si>
  <si>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</si>
  <si>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</si>
  <si>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</si>
  <si>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</si>
  <si>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</si>
  <si>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</si>
  <si>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</si>
  <si>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</si>
  <si>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</si>
  <si>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</si>
  <si>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</si>
  <si>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</si>
  <si>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</si>
  <si>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</si>
  <si>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</si>
  <si>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</si>
  <si>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</si>
  <si>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</si>
  <si>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</si>
  <si>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</si>
  <si>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</si>
  <si>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</si>
  <si>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</si>
  <si>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</si>
  <si>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</si>
  <si>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</si>
  <si>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</si>
  <si>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</si>
  <si>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</si>
  <si>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</si>
  <si>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</si>
  <si>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</si>
  <si>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</si>
  <si>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</si>
  <si>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</si>
  <si>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</si>
  <si>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</si>
  <si>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</si>
  <si>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</si>
  <si>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</si>
  <si>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</si>
  <si>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</si>
  <si>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</si>
  <si>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</si>
  <si>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</si>
  <si>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</si>
  <si>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</si>
  <si>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</si>
  <si>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</si>
  <si>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</si>
  <si>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</si>
  <si>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</si>
  <si>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</si>
  <si>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</si>
  <si>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</si>
  <si>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</si>
  <si>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</si>
  <si>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</si>
  <si>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</si>
  <si>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</si>
  <si>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</si>
  <si>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</si>
  <si>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</si>
  <si>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</si>
  <si>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</si>
  <si>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</si>
  <si>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</si>
  <si>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</si>
  <si>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</si>
  <si>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</si>
  <si>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</si>
  <si>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</si>
  <si>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</si>
  <si>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</si>
  <si>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</si>
  <si>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</si>
  <si>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</si>
  <si>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</si>
  <si>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</si>
  <si>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</si>
  <si>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</si>
  <si>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</si>
  <si>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</si>
  <si>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</si>
  <si>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</si>
  <si>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</si>
  <si>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</si>
  <si>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</si>
  <si>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</si>
  <si>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</si>
  <si>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</si>
  <si>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</si>
  <si>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</si>
  <si>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</si>
  <si>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</si>
  <si>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</si>
  <si>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</si>
  <si>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</si>
  <si>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</si>
  <si>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</si>
  <si>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</si>
  <si>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</si>
  <si>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</si>
  <si>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</si>
  <si>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</si>
  <si>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</si>
  <si>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</si>
  <si>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</si>
  <si>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</si>
  <si>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</si>
  <si>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</si>
  <si>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</si>
  <si>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</si>
  <si>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</si>
  <si>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</si>
  <si>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</si>
  <si>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</si>
  <si>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</si>
  <si>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</si>
  <si>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</si>
  <si>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</si>
  <si>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</si>
  <si>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</si>
  <si>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</si>
  <si>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</si>
  <si>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</si>
  <si>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</si>
  <si>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</si>
  <si>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</si>
  <si>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</si>
  <si>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</si>
  <si>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</si>
  <si>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</si>
  <si>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</si>
  <si>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</si>
  <si>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</si>
  <si>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</si>
  <si>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</si>
  <si>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</si>
  <si>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</si>
  <si>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</si>
  <si>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</si>
  <si>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</si>
  <si>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</si>
  <si>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</si>
  <si>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</si>
  <si>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</si>
  <si>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</si>
  <si>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</si>
  <si>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</si>
  <si>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</si>
  <si>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</si>
  <si>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</si>
  <si>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</si>
  <si>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</si>
  <si>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</si>
  <si>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</si>
  <si>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</si>
  <si>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</si>
  <si>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</si>
  <si>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</si>
  <si>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</si>
  <si>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</si>
  <si>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</si>
  <si>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</si>
  <si>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</si>
  <si>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</si>
  <si>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</si>
  <si>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</si>
  <si>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</si>
  <si>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</si>
  <si>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</si>
  <si>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</si>
  <si>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</si>
  <si>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</si>
  <si>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</si>
  <si>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</si>
  <si>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</si>
  <si>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</si>
  <si>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</si>
  <si>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</si>
  <si>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</si>
  <si>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</si>
  <si>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</si>
  <si>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</si>
  <si>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</si>
  <si>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</si>
  <si>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</si>
  <si>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</si>
  <si>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</si>
  <si>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</si>
  <si>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</si>
  <si>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</si>
  <si>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</si>
  <si>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</si>
  <si>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</si>
  <si>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</si>
  <si>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</si>
  <si>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</si>
  <si>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</si>
  <si>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</si>
  <si>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</si>
  <si>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</si>
  <si>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</si>
  <si>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</si>
  <si>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</si>
  <si>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</si>
  <si>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</si>
  <si>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</si>
  <si>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</si>
  <si>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</si>
  <si>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</si>
  <si>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</si>
  <si>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</si>
  <si>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</si>
  <si>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</si>
  <si>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</si>
  <si>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</si>
  <si>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</si>
  <si>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</si>
  <si>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</si>
  <si>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</si>
  <si>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</si>
  <si>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</si>
  <si>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</si>
  <si>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</si>
  <si>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</si>
  <si>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</si>
  <si>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</si>
  <si>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</si>
  <si>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</si>
  <si>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</si>
  <si>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</si>
  <si>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</si>
  <si>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</si>
  <si>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</si>
  <si>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</si>
  <si>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</si>
  <si>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</si>
  <si>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</si>
  <si>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</si>
  <si>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</si>
  <si>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</si>
  <si>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</si>
  <si>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</si>
  <si>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</si>
  <si>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</si>
  <si>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</si>
  <si>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</si>
  <si>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</si>
  <si>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</si>
  <si>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</si>
  <si>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</si>
  <si>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</si>
  <si>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</si>
  <si>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</si>
  <si>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</si>
  <si>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</si>
  <si>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</si>
  <si>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</si>
  <si>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</si>
  <si>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</si>
  <si>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</si>
  <si>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</si>
  <si>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</si>
  <si>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</si>
  <si>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</si>
  <si>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</si>
  <si>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</si>
  <si>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</si>
  <si>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</si>
  <si>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</si>
  <si>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</si>
  <si>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</si>
  <si>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</si>
  <si>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</si>
  <si>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</si>
  <si>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</si>
  <si>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</si>
  <si>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</si>
  <si>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</si>
  <si>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</si>
  <si>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</si>
  <si>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</si>
  <si>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</si>
  <si>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</si>
  <si>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</si>
  <si>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</si>
  <si>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</si>
  <si>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</si>
  <si>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</si>
  <si>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</si>
  <si>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</si>
  <si>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</si>
  <si>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</si>
  <si>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</si>
  <si>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</si>
  <si>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</si>
  <si>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</si>
  <si>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</si>
  <si>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</si>
  <si>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</si>
  <si>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</si>
  <si>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</si>
  <si>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</si>
  <si>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</si>
  <si>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</si>
  <si>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</si>
  <si>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</si>
  <si>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</si>
  <si>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</si>
  <si>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</si>
  <si>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</si>
  <si>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</si>
  <si>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</si>
  <si>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</si>
  <si>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</si>
  <si>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</si>
  <si>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</si>
  <si>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</si>
  <si>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</si>
  <si>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</si>
  <si>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</si>
  <si>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</si>
  <si>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</si>
  <si>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</si>
  <si>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</si>
  <si>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</si>
  <si>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</si>
  <si>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</si>
  <si>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</si>
  <si>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</si>
  <si>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</si>
  <si>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</si>
  <si>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</si>
  <si>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</si>
  <si>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</si>
  <si>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</si>
  <si>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</si>
  <si>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</si>
  <si>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</si>
  <si>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</si>
  <si>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</si>
  <si>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</si>
  <si>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</si>
  <si>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</si>
  <si>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</si>
  <si>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</si>
  <si>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</si>
  <si>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</si>
  <si>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</si>
  <si>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</si>
  <si>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</si>
  <si>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</si>
  <si>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</si>
  <si>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</si>
  <si>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</si>
  <si>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</si>
  <si>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</si>
  <si>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</si>
  <si>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</si>
  <si>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</si>
  <si>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</si>
  <si>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</si>
  <si>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</si>
  <si>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</si>
  <si>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</si>
  <si>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</si>
  <si>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</si>
  <si>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</si>
  <si>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</si>
  <si>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</si>
  <si>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</si>
  <si>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</si>
  <si>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</si>
  <si>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</si>
  <si>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</si>
  <si>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</si>
  <si>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</si>
  <si>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</si>
  <si>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</si>
  <si>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</si>
  <si>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</si>
  <si>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</si>
  <si>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</si>
  <si>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</si>
  <si>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</si>
  <si>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</si>
  <si>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</si>
  <si>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</si>
  <si>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</si>
  <si>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</si>
  <si>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</si>
  <si>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</si>
  <si>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</si>
  <si>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</si>
  <si>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</si>
  <si>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</si>
  <si>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</si>
  <si>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</si>
  <si>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</si>
  <si>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</si>
  <si>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</si>
  <si>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</si>
  <si>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</si>
  <si>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</si>
  <si>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</si>
  <si>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</si>
  <si>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</si>
  <si>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</si>
  <si>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</si>
  <si>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</si>
  <si>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</si>
  <si>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</si>
  <si>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</si>
  <si>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</si>
  <si>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</si>
  <si>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</si>
  <si>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</si>
  <si>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</si>
  <si>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</si>
  <si>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</si>
  <si>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</si>
  <si>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</si>
  <si>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</si>
  <si>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</si>
  <si>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</si>
  <si>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</si>
  <si>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</si>
  <si>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</si>
  <si>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</si>
  <si>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</si>
  <si>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</si>
  <si>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</si>
  <si>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</si>
  <si>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</si>
  <si>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</si>
  <si>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</si>
  <si>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</si>
  <si>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</si>
  <si>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</si>
  <si>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</si>
  <si>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</si>
  <si>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</si>
  <si>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</si>
  <si>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</si>
  <si>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</si>
  <si>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</si>
  <si>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</si>
  <si>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</si>
  <si>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</si>
  <si>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</si>
  <si>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</si>
  <si>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</si>
  <si>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</si>
  <si>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</si>
  <si>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</si>
  <si>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</si>
  <si>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</si>
  <si>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</si>
  <si>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</si>
  <si>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</si>
  <si>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</si>
  <si>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</si>
  <si>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</si>
  <si>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</si>
  <si>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</si>
  <si>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</si>
  <si>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</si>
  <si>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</si>
  <si>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</si>
  <si>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</si>
  <si>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</si>
  <si>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</si>
  <si>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</si>
  <si>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</si>
  <si>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</si>
  <si>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</si>
  <si>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</si>
  <si>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</si>
  <si>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</si>
  <si>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</si>
  <si>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</si>
  <si>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</si>
  <si>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</si>
  <si>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</si>
  <si>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</si>
  <si>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</si>
  <si>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</si>
  <si>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</si>
  <si>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</si>
  <si>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</si>
  <si>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</si>
  <si>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</si>
  <si>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</si>
  <si>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</si>
  <si>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</si>
  <si>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</si>
  <si>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</si>
  <si>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</si>
  <si>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</si>
  <si>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</si>
  <si>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</si>
  <si>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</si>
  <si>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</si>
  <si>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</si>
  <si>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</si>
  <si>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</si>
  <si>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</si>
  <si>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</si>
  <si>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</si>
  <si>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</si>
  <si>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</si>
  <si>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</si>
  <si>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</si>
  <si>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</si>
  <si>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</si>
  <si>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</si>
  <si>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</si>
  <si>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</si>
  <si>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</si>
  <si>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</si>
  <si>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</si>
  <si>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</si>
  <si>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</si>
  <si>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</si>
  <si>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</si>
  <si>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</si>
  <si>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</si>
  <si>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</si>
  <si>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</si>
  <si>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</si>
  <si>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</si>
  <si>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</si>
  <si>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</si>
  <si>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</si>
  <si>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</si>
  <si>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</si>
  <si>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</si>
  <si>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</si>
  <si>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</si>
  <si>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</si>
  <si>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</si>
  <si>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</si>
  <si>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</si>
  <si>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</si>
  <si>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</si>
  <si>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</si>
  <si>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</si>
  <si>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</si>
  <si>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</si>
  <si>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</si>
  <si>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</si>
  <si>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</si>
  <si>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</si>
  <si>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</si>
  <si>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</si>
  <si>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</si>
  <si>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</si>
  <si>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</si>
  <si>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</si>
  <si>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</si>
  <si>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</si>
  <si>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</si>
  <si>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</si>
  <si>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</si>
  <si>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</si>
  <si>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</si>
  <si>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</si>
  <si>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</si>
  <si>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</si>
  <si>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</si>
  <si>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</si>
  <si>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</si>
  <si>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</si>
  <si>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</si>
  <si>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</si>
  <si>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</si>
  <si>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</si>
  <si>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</si>
  <si>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</si>
  <si>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</si>
  <si>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</si>
  <si>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</si>
  <si>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</si>
  <si>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</si>
  <si>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</si>
  <si>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</si>
  <si>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</si>
  <si>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</si>
  <si>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</si>
  <si>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</si>
  <si>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</si>
  <si>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</si>
  <si>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</si>
  <si>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</si>
  <si>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</si>
  <si>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</si>
  <si>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</si>
  <si>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</si>
  <si>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</si>
  <si>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</si>
  <si>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</si>
  <si>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</si>
  <si>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</si>
  <si>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</si>
  <si>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</si>
  <si>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</si>
  <si>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</si>
  <si>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</si>
  <si>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</si>
  <si>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</si>
  <si>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</si>
  <si>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</si>
  <si>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</si>
  <si>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</si>
  <si>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</si>
  <si>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</si>
  <si>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</si>
  <si>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</si>
  <si>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</si>
  <si>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</si>
  <si>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</si>
  <si>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</si>
  <si>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</si>
  <si>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</si>
  <si>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</si>
  <si>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</si>
  <si>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</si>
  <si>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</si>
  <si>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</si>
  <si>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</si>
  <si>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</si>
  <si>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</si>
  <si>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</si>
  <si>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</si>
  <si>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</si>
  <si>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</si>
  <si>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</si>
  <si>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</si>
  <si>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</si>
  <si>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</si>
  <si>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</si>
  <si>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</si>
  <si>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</si>
  <si>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</si>
  <si>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</si>
  <si>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</si>
  <si>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</si>
  <si>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</si>
  <si>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</si>
  <si>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</si>
  <si>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</si>
  <si>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</si>
  <si>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</si>
  <si>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</si>
  <si>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</si>
  <si>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</si>
  <si>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</si>
  <si>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</si>
  <si>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</si>
  <si>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</si>
  <si>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</si>
  <si>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</si>
  <si>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</si>
  <si>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</si>
  <si>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</si>
  <si>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</si>
  <si>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</si>
  <si>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</si>
  <si>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</si>
  <si>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</si>
  <si>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</si>
  <si>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</si>
  <si>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</si>
  <si>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</si>
  <si>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</si>
  <si>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</si>
  <si>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</si>
  <si>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</si>
  <si>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</si>
  <si>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</si>
  <si>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</si>
  <si>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</si>
  <si>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</si>
  <si>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</si>
  <si>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</si>
  <si>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</si>
  <si>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</si>
  <si>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</si>
  <si>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</si>
  <si>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</si>
  <si>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</si>
  <si>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</si>
  <si>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</si>
  <si>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</si>
  <si>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</si>
  <si>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</si>
  <si>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</si>
  <si>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</si>
  <si>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</si>
  <si>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</si>
  <si>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</si>
  <si>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</si>
  <si>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</si>
  <si>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</si>
  <si>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</si>
  <si>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</si>
  <si>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</si>
  <si>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</si>
  <si>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</si>
  <si>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</si>
  <si>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</si>
  <si>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</si>
  <si>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</si>
  <si>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</si>
  <si>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</si>
  <si>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</si>
  <si>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</si>
  <si>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</si>
  <si>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</si>
  <si>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</si>
  <si>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</si>
  <si>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</si>
  <si>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</si>
  <si>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</si>
  <si>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</si>
  <si>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</si>
  <si>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</si>
  <si>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</si>
  <si>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</si>
  <si>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</si>
  <si>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</si>
  <si>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</si>
  <si>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</si>
  <si>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</si>
  <si>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</si>
  <si>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</si>
  <si>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</si>
  <si>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</si>
  <si>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</si>
  <si>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</si>
  <si>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</si>
  <si>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</si>
  <si>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</si>
  <si>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</si>
  <si>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</si>
  <si>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</si>
  <si>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</si>
  <si>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</si>
  <si>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</si>
  <si>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</si>
  <si>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</si>
  <si>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</si>
  <si>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</si>
  <si>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</si>
  <si>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</si>
  <si>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</si>
  <si>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</si>
  <si>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</si>
  <si>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</si>
  <si>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</si>
  <si>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</si>
  <si>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</si>
  <si>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</si>
  <si>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</si>
  <si>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</si>
  <si>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</si>
  <si>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</si>
  <si>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</si>
  <si>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</si>
  <si>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</si>
  <si>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</si>
  <si>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</si>
  <si>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</si>
  <si>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</si>
  <si>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</si>
  <si>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</si>
  <si>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</si>
  <si>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</si>
  <si>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</si>
  <si>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</si>
  <si>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</si>
  <si>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</si>
  <si>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</si>
  <si>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</si>
  <si>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</si>
  <si>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</si>
  <si>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</si>
  <si>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</si>
  <si>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</si>
  <si>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</si>
  <si>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</si>
  <si>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</si>
  <si>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</si>
  <si>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</si>
  <si>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</si>
  <si>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</si>
  <si>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</si>
  <si>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</si>
  <si>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</si>
  <si>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</si>
  <si>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</si>
  <si>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</si>
  <si>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</si>
  <si>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</si>
  <si>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</si>
  <si>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</si>
  <si>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</si>
  <si>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</si>
  <si>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</si>
  <si>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</si>
  <si>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</si>
  <si>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</si>
  <si>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</si>
  <si>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</si>
  <si>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</si>
  <si>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</si>
  <si>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</si>
  <si>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</si>
  <si>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</si>
  <si>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</si>
  <si>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</si>
  <si>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</si>
  <si>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</si>
  <si>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</si>
  <si>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</si>
  <si>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</si>
  <si>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</si>
  <si>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</si>
  <si>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</si>
  <si>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</si>
  <si>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</si>
  <si>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</si>
  <si>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</si>
  <si>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</si>
  <si>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</si>
  <si>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</si>
  <si>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</si>
  <si>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</si>
  <si>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</si>
  <si>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</si>
  <si>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</si>
  <si>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</si>
  <si>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</si>
  <si>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</si>
  <si>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</si>
  <si>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</si>
  <si>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</si>
  <si>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</si>
  <si>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</si>
  <si>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</si>
  <si>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</si>
  <si>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</si>
  <si>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</si>
  <si>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</si>
  <si>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</si>
  <si>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</si>
  <si>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</si>
  <si>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</si>
  <si>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</si>
  <si>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</si>
  <si>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</si>
  <si>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</si>
  <si>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</si>
  <si>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</si>
  <si>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</si>
  <si>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</si>
  <si>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</si>
  <si>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</si>
  <si>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</si>
  <si>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</si>
  <si>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</si>
  <si>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</si>
  <si>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</si>
  <si>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</si>
  <si>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</si>
  <si>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</si>
  <si>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</si>
  <si>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</si>
  <si>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</si>
  <si>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</si>
  <si>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</si>
  <si>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</si>
  <si>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</si>
  <si>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</si>
  <si>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</si>
  <si>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</si>
  <si>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</si>
  <si>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</si>
  <si>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</si>
  <si>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</si>
  <si>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</si>
  <si>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</si>
  <si>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</si>
  <si>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</si>
  <si>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</si>
  <si>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</si>
  <si>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</si>
  <si>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</si>
  <si>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</si>
  <si>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</si>
  <si>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</si>
  <si>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</si>
  <si>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</si>
  <si>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</si>
  <si>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</si>
  <si>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</si>
  <si>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</si>
  <si>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</si>
  <si>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</si>
  <si>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</si>
  <si>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</si>
  <si>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</si>
  <si>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</si>
  <si>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</si>
  <si>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</si>
  <si>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</si>
  <si>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</si>
  <si>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</si>
  <si>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</si>
  <si>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</si>
  <si>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</si>
  <si>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</si>
  <si>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</si>
  <si>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</si>
  <si>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</si>
  <si>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</si>
  <si>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</si>
  <si>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</si>
  <si>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</si>
  <si>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</si>
  <si>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</si>
  <si>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</si>
  <si>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</si>
  <si>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</si>
  <si>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</si>
  <si>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</si>
  <si>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</si>
  <si>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</si>
  <si>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</si>
  <si>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</si>
  <si>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</si>
  <si>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</si>
  <si>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</si>
  <si>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</si>
  <si>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</si>
  <si>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</si>
  <si>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</si>
  <si>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</si>
  <si>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</si>
  <si>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</si>
  <si>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</si>
  <si>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</si>
  <si>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</si>
  <si>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</si>
  <si>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</si>
  <si>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</si>
  <si>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</si>
  <si>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</si>
  <si>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</si>
  <si>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</si>
  <si>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</si>
  <si>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</si>
  <si>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</si>
  <si>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</si>
  <si>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</si>
  <si>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</si>
  <si>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</si>
  <si>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</si>
  <si>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</si>
  <si>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</si>
  <si>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</si>
  <si>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</si>
  <si>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</si>
  <si>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</si>
  <si>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</si>
  <si>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</si>
  <si>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</si>
  <si>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</si>
  <si>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</si>
  <si>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</si>
  <si>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</si>
  <si>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</si>
  <si>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</si>
  <si>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</si>
  <si>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</si>
  <si>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</si>
  <si>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</si>
  <si>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</si>
  <si>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</si>
  <si>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</si>
  <si>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</si>
  <si>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</si>
  <si>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</si>
  <si>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</si>
  <si>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</si>
  <si>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</si>
  <si>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</si>
  <si>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</si>
  <si>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</si>
  <si>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</si>
  <si>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</si>
  <si>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</si>
  <si>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</si>
  <si>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</si>
  <si>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</si>
  <si>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</si>
  <si>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</si>
  <si>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</si>
  <si>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</si>
  <si>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</si>
  <si>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</si>
  <si>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</si>
  <si>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</si>
  <si>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</si>
  <si>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</si>
  <si>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</si>
  <si>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</si>
  <si>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</si>
  <si>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</si>
  <si>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</si>
  <si>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</si>
  <si>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</si>
  <si>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</si>
  <si>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</si>
  <si>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</si>
  <si>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</si>
  <si>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</si>
  <si>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</si>
  <si>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</si>
  <si>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</si>
  <si>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</si>
  <si>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</si>
  <si>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</si>
  <si>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</si>
  <si>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</si>
  <si>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</si>
  <si>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</si>
  <si>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</si>
  <si>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</si>
  <si>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</si>
  <si>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</si>
  <si>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</si>
  <si>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</si>
  <si>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</si>
  <si>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</si>
  <si>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</si>
  <si>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</si>
  <si>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</si>
  <si>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</si>
  <si>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</si>
  <si>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</si>
  <si>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</si>
  <si>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</si>
  <si>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</si>
  <si>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</si>
  <si>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</si>
  <si>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</si>
  <si>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</si>
  <si>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</si>
  <si>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</si>
  <si>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</si>
  <si>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</si>
  <si>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</si>
  <si>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</si>
  <si>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</si>
  <si>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</si>
  <si>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</si>
  <si>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</si>
  <si>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</si>
  <si>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</si>
  <si>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</si>
  <si>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</si>
  <si>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</si>
  <si>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</si>
  <si>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</si>
  <si>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</si>
  <si>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</si>
  <si>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</si>
  <si>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</si>
  <si>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</si>
  <si>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</si>
  <si>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</si>
  <si>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</si>
  <si>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</si>
  <si>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</si>
  <si>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</si>
  <si>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</si>
  <si>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</si>
  <si>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</si>
  <si>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</si>
  <si>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</si>
  <si>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</si>
  <si>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</si>
  <si>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</si>
  <si>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</si>
  <si>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</si>
  <si>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</si>
  <si>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</si>
  <si>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</si>
  <si>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</si>
  <si>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</si>
  <si>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</si>
  <si>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</si>
  <si>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</si>
  <si>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</si>
  <si>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</si>
  <si>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</si>
  <si>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</si>
  <si>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</si>
  <si>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</si>
  <si>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</si>
  <si>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</si>
  <si>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</si>
  <si>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</si>
  <si>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</si>
  <si>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</si>
  <si>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</si>
  <si>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</si>
  <si>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</si>
  <si>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</si>
  <si>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</si>
  <si>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</si>
  <si>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</si>
  <si>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</si>
  <si>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</si>
  <si>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</si>
  <si>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</si>
  <si>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</si>
  <si>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</si>
  <si>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</si>
  <si>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</si>
  <si>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</si>
  <si>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</si>
  <si>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</si>
  <si>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</si>
  <si>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</si>
  <si>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</si>
  <si>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</si>
  <si>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</si>
  <si>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</si>
  <si>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</si>
  <si>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</si>
  <si>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</si>
  <si>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</si>
  <si>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</si>
  <si>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</si>
  <si>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</si>
  <si>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</si>
  <si>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</si>
  <si>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</si>
  <si>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</si>
  <si>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</si>
  <si>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</si>
  <si>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</si>
  <si>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</si>
  <si>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</si>
  <si>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</si>
  <si>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</si>
  <si>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</si>
  <si>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</si>
  <si>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</si>
  <si>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</si>
  <si>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</si>
  <si>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</si>
  <si>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</si>
  <si>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</si>
  <si>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</si>
  <si>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</si>
  <si>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</si>
  <si>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</si>
  <si>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</si>
  <si>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</si>
  <si>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</si>
  <si>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</si>
  <si>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</si>
  <si>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</si>
  <si>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</si>
  <si>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</si>
  <si>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</si>
  <si>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</si>
  <si>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</si>
  <si>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</si>
  <si>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</si>
  <si>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</si>
  <si>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</si>
  <si>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</si>
  <si>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</si>
  <si>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</si>
  <si>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</si>
  <si>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</si>
  <si>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</si>
  <si>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</si>
  <si>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</si>
  <si>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</si>
  <si>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</si>
  <si>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</si>
  <si>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</si>
  <si>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</si>
  <si>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</si>
  <si>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</si>
  <si>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</si>
  <si>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</si>
  <si>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</si>
  <si>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</si>
  <si>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</si>
  <si>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</si>
  <si>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</si>
  <si>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</si>
  <si>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</si>
  <si>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</si>
  <si>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</si>
  <si>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</si>
  <si>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</si>
  <si>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</si>
  <si>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</si>
  <si>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</si>
  <si>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</si>
  <si>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</si>
  <si>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</si>
  <si>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</si>
  <si>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</si>
  <si>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</si>
  <si>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</si>
  <si>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</si>
  <si>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</si>
  <si>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</si>
  <si>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</si>
  <si>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</si>
  <si>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</si>
  <si>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</si>
  <si>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</si>
  <si>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</si>
  <si>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</si>
  <si>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</si>
  <si>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</si>
  <si>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</si>
  <si>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</si>
  <si>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</si>
  <si>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</si>
  <si>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</si>
  <si>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</si>
  <si>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</si>
  <si>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</si>
  <si>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</si>
  <si>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</si>
  <si>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</si>
  <si>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</si>
  <si>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</si>
  <si>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</si>
  <si>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</si>
  <si>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</si>
  <si>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</si>
  <si>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</si>
  <si>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</si>
  <si>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</si>
  <si>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</si>
  <si>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</si>
  <si>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</si>
  <si>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</si>
  <si>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</si>
  <si>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</si>
  <si>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</si>
  <si>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</si>
  <si>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</si>
  <si>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</si>
  <si>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</si>
  <si>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</si>
  <si>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</si>
  <si>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</si>
  <si>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</si>
  <si>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</si>
  <si>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</si>
  <si>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</si>
  <si>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</si>
  <si>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</si>
  <si>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</si>
  <si>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</si>
  <si>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</si>
  <si>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</si>
  <si>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</si>
  <si>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</si>
  <si>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</si>
  <si>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</si>
  <si>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</si>
  <si>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</si>
  <si>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</si>
  <si>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</si>
  <si>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</si>
  <si>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</si>
  <si>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</si>
  <si>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</si>
  <si>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</si>
  <si>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</si>
  <si>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</si>
  <si>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</si>
  <si>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</si>
  <si>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</si>
  <si>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</si>
  <si>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</si>
  <si>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</si>
  <si>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</si>
  <si>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</si>
  <si>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</si>
  <si>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</si>
  <si>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</si>
  <si>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</si>
  <si>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</si>
  <si>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</si>
  <si>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</si>
  <si>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</si>
  <si>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</si>
  <si>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</si>
  <si>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</si>
  <si>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</si>
  <si>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</si>
  <si>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</si>
  <si>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</si>
  <si>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</si>
  <si>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</si>
  <si>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</si>
  <si>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</si>
  <si>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</si>
  <si>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</si>
  <si>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</si>
  <si>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</si>
  <si>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</si>
  <si>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</si>
  <si>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</si>
  <si>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</si>
  <si>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</si>
  <si>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</si>
  <si>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</si>
  <si>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</si>
  <si>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</si>
  <si>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</si>
  <si>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</si>
  <si>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</si>
  <si>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</si>
  <si>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</si>
  <si>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</si>
  <si>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</si>
  <si>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</si>
  <si>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</si>
  <si>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</si>
  <si>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</si>
  <si>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</si>
  <si>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</si>
  <si>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</si>
  <si>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</si>
  <si>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</si>
  <si>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</si>
  <si>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</si>
  <si>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</si>
  <si>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</si>
  <si>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</si>
  <si>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</si>
  <si>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</si>
  <si>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</si>
  <si>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</si>
  <si>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</si>
  <si>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</si>
  <si>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</si>
  <si>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</si>
  <si>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</si>
  <si>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</si>
  <si>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</si>
  <si>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</si>
  <si>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</si>
  <si>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</si>
  <si>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</si>
  <si>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</si>
  <si>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</si>
  <si>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</si>
  <si>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</si>
  <si>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</si>
  <si>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</si>
  <si>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</si>
  <si>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</si>
  <si>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</si>
  <si>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</si>
  <si>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</si>
  <si>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</si>
  <si>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</si>
  <si>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</si>
  <si>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</si>
  <si>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</si>
  <si>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</si>
  <si>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</si>
  <si>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</si>
  <si>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</si>
  <si>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</si>
  <si>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</si>
  <si>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</si>
  <si>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</si>
  <si>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</si>
  <si>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</si>
  <si>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</si>
  <si>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</si>
  <si>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</si>
  <si>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</si>
  <si>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</si>
  <si>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</si>
  <si>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</si>
  <si>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</si>
  <si>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</si>
  <si>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</si>
  <si>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</si>
  <si>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</si>
  <si>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</si>
  <si>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</si>
  <si>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</si>
  <si>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</si>
  <si>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</si>
  <si>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</si>
  <si>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</si>
  <si>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</si>
  <si>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</si>
  <si>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</si>
  <si>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</si>
  <si>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</si>
  <si>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</si>
  <si>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</si>
  <si>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</si>
  <si>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</si>
  <si>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</si>
  <si>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</si>
  <si>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</si>
  <si>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</si>
  <si>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</si>
  <si>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</si>
  <si>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</si>
  <si>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</si>
  <si>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</si>
  <si>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</si>
  <si>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</si>
  <si>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</si>
  <si>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</si>
  <si>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</si>
  <si>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</si>
  <si>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</si>
  <si>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</si>
  <si>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</si>
  <si>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</si>
  <si>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</si>
  <si>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</si>
  <si>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</si>
  <si>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</si>
  <si>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</si>
  <si>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</si>
  <si>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</si>
  <si>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</si>
  <si>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</si>
  <si>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</si>
  <si>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</si>
  <si>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</si>
  <si>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</si>
  <si>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</si>
  <si>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</si>
  <si>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</si>
  <si>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</si>
  <si>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</si>
  <si>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</si>
  <si>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</si>
  <si>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</si>
  <si>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</si>
  <si>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</si>
  <si>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</si>
  <si>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</si>
  <si>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</si>
  <si>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</si>
  <si>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</si>
  <si>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</si>
  <si>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</si>
  <si>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</si>
  <si>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</si>
  <si>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</si>
  <si>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</si>
  <si>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</si>
  <si>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</si>
  <si>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</si>
  <si>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</si>
  <si>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</si>
  <si>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</si>
  <si>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</si>
  <si>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</si>
  <si>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</si>
  <si>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</si>
  <si>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</si>
  <si>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</si>
  <si>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</si>
  <si>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</si>
  <si>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</si>
  <si>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</si>
  <si>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</si>
  <si>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</si>
  <si>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</si>
  <si>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</si>
  <si>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</si>
  <si>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</si>
  <si>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</si>
  <si>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</si>
  <si>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</si>
  <si>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</si>
  <si>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</si>
  <si>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</si>
  <si>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</si>
  <si>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</si>
  <si>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</si>
  <si>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</si>
  <si>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</si>
  <si>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</si>
  <si>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</si>
  <si>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</si>
  <si>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</si>
  <si>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</si>
  <si>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</si>
  <si>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</si>
  <si>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</si>
  <si>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</si>
  <si>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</si>
  <si>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</si>
  <si>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</si>
  <si>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</si>
  <si>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</si>
  <si>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</si>
  <si>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</si>
  <si>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</si>
  <si>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</si>
  <si>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</si>
  <si>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</si>
  <si>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</si>
  <si>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</si>
  <si>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</si>
  <si>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</si>
  <si>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</si>
  <si>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</si>
  <si>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</si>
  <si>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</si>
  <si>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</si>
  <si>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</si>
  <si>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</si>
  <si>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</si>
  <si>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</si>
  <si>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</si>
  <si>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</si>
  <si>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</si>
  <si>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</si>
  <si>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</si>
  <si>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</si>
  <si>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</si>
  <si>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</si>
  <si>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</si>
  <si>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</si>
  <si>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</si>
  <si>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</si>
  <si>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</si>
  <si>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</si>
  <si>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</si>
  <si>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</si>
  <si>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</si>
  <si>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</si>
  <si>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</si>
  <si>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</si>
  <si>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</si>
  <si>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</si>
  <si>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</si>
  <si>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</si>
  <si>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</si>
  <si>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</si>
  <si>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</si>
  <si>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</si>
  <si>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</si>
  <si>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</si>
  <si>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</si>
  <si>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</si>
  <si>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</si>
  <si>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</si>
  <si>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</si>
  <si>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</si>
  <si>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</si>
  <si>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</si>
  <si>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</si>
  <si>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</si>
  <si>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</si>
  <si>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</si>
  <si>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</si>
  <si>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</si>
  <si>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</si>
  <si>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</si>
  <si>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</si>
  <si>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</si>
  <si>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</si>
  <si>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</si>
  <si>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</si>
  <si>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</si>
  <si>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</si>
  <si>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</si>
  <si>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</si>
  <si>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</si>
  <si>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</si>
  <si>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</si>
  <si>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</si>
  <si>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</si>
  <si>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</si>
  <si>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</si>
  <si>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</si>
  <si>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</si>
  <si>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</si>
  <si>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</si>
  <si>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</si>
  <si>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</si>
  <si>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</si>
  <si>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</si>
  <si>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</si>
  <si>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</si>
  <si>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</si>
  <si>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</si>
  <si>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</si>
  <si>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</si>
  <si>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</si>
  <si>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</si>
  <si>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</si>
  <si>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</si>
  <si>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</si>
  <si>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</si>
  <si>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</si>
  <si>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</si>
  <si>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</si>
  <si>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</si>
  <si>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</si>
  <si>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</si>
  <si>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</si>
  <si>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</si>
  <si>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</si>
  <si>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</si>
  <si>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</si>
  <si>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</si>
  <si>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</si>
  <si>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</si>
  <si>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</si>
  <si>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</si>
  <si>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</si>
  <si>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</si>
  <si>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</si>
  <si>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</si>
  <si>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</si>
  <si>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</si>
  <si>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</si>
  <si>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</si>
  <si>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</si>
  <si>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</si>
  <si>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</si>
  <si>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</si>
  <si>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</si>
  <si>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</si>
  <si>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</si>
  <si>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</si>
  <si>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</si>
  <si>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</si>
  <si>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</si>
  <si>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</si>
  <si>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</si>
  <si>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</si>
  <si>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</si>
  <si>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</si>
  <si>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</si>
  <si>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</si>
  <si>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</si>
  <si>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</si>
  <si>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</si>
  <si>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</si>
  <si>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</si>
  <si>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</si>
  <si>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</si>
  <si>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</si>
  <si>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</si>
  <si>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</si>
  <si>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</si>
  <si>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</si>
  <si>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</si>
  <si>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</si>
  <si>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</si>
  <si>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</si>
  <si>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</si>
  <si>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</si>
  <si>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</si>
  <si>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</si>
  <si>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</si>
  <si>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</si>
  <si>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</si>
  <si>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</si>
  <si>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</si>
  <si>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</si>
  <si>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</si>
  <si>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</si>
  <si>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</si>
  <si>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</si>
  <si>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</si>
  <si>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</si>
  <si>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</si>
  <si>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</si>
  <si>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</si>
  <si>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</si>
  <si>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</si>
  <si>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</si>
  <si>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</si>
  <si>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</si>
  <si>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</si>
  <si>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</si>
  <si>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</si>
  <si>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</si>
  <si>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</si>
  <si>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</si>
  <si>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</si>
  <si>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</si>
  <si>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</si>
  <si>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</si>
  <si>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</si>
  <si>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</si>
  <si>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</si>
  <si>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</si>
  <si>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</si>
  <si>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</si>
  <si>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</si>
  <si>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</si>
  <si>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</si>
  <si>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</si>
  <si>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</si>
  <si>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</si>
  <si>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</si>
  <si>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</si>
  <si>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</si>
  <si>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</si>
  <si>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</si>
  <si>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</si>
  <si>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</si>
  <si>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</si>
  <si>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</si>
  <si>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</si>
  <si>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</si>
  <si>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</si>
  <si>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</si>
  <si>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</si>
  <si>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</si>
  <si>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</si>
  <si>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</si>
  <si>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</si>
  <si>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</si>
  <si>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</si>
  <si>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</si>
  <si>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</si>
  <si>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</si>
  <si>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</si>
  <si>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</si>
  <si>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</si>
  <si>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</si>
  <si>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</si>
  <si>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</si>
  <si>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</si>
  <si>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</si>
  <si>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</si>
  <si>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</si>
  <si>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</si>
  <si>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</si>
  <si>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</si>
  <si>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</si>
  <si>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</si>
  <si>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</si>
  <si>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</si>
  <si>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</si>
  <si>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</si>
  <si>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</si>
  <si>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</si>
  <si>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</si>
  <si>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</si>
  <si>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</si>
  <si>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</si>
  <si>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</si>
  <si>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</si>
  <si>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</si>
  <si>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</si>
  <si>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</si>
  <si>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</si>
  <si>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</si>
  <si>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</si>
  <si>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</si>
  <si>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</si>
  <si>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</si>
  <si>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</si>
  <si>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</si>
  <si>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</si>
  <si>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</si>
  <si>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</si>
  <si>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</si>
  <si>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</si>
  <si>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</si>
  <si>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</si>
  <si>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</si>
  <si>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</si>
  <si>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</si>
  <si>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</si>
  <si>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</si>
  <si>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</si>
  <si>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</si>
  <si>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</si>
  <si>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</si>
  <si>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</si>
  <si>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</si>
  <si>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</si>
  <si>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</si>
  <si>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</si>
  <si>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</si>
  <si>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</si>
  <si>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</si>
  <si>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</si>
  <si>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</si>
  <si>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</si>
  <si>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</si>
  <si>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</si>
  <si>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</si>
  <si>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</si>
  <si>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</si>
  <si>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</si>
  <si>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</si>
  <si>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</si>
  <si>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</si>
  <si>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</si>
  <si>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</si>
  <si>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</si>
  <si>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</si>
  <si>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</si>
  <si>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</si>
  <si>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</si>
  <si>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</si>
  <si>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</si>
  <si>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</si>
  <si>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</si>
  <si>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</si>
  <si>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</si>
  <si>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</si>
  <si>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</si>
  <si>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</si>
  <si>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</si>
  <si>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</si>
  <si>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</si>
  <si>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</si>
  <si>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</si>
  <si>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</si>
  <si>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</si>
  <si>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</si>
  <si>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</si>
  <si>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</si>
  <si>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</si>
  <si>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</si>
  <si>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</si>
  <si>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</si>
  <si>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</si>
  <si>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</si>
  <si>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</si>
  <si>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</si>
  <si>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</si>
  <si>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</si>
  <si>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</si>
  <si>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</si>
  <si>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</si>
  <si>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</si>
  <si>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</si>
  <si>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</si>
  <si>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</si>
  <si>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</si>
  <si>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</si>
  <si>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</si>
  <si>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</si>
  <si>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</si>
  <si>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</si>
  <si>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</si>
  <si>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</si>
  <si>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</si>
  <si>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</si>
  <si>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</si>
  <si>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</si>
  <si>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</si>
  <si>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</si>
  <si>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</si>
  <si>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</si>
  <si>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</si>
  <si>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</si>
  <si>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</si>
  <si>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</si>
  <si>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</si>
  <si>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</si>
  <si>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</si>
  <si>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</si>
  <si>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</si>
  <si>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</si>
  <si>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</si>
  <si>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</si>
  <si>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</si>
  <si>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</si>
  <si>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</si>
  <si>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</si>
  <si>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</si>
  <si>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</si>
  <si>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</si>
  <si>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</si>
  <si>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</si>
  <si>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</si>
  <si>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</si>
  <si>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</si>
  <si>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</si>
  <si>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</si>
  <si>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</si>
  <si>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</si>
  <si>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</si>
  <si>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</si>
  <si>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</si>
  <si>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</si>
  <si>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</si>
  <si>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</si>
  <si>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</si>
  <si>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</si>
  <si>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</si>
  <si>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</si>
  <si>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</si>
  <si>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</si>
  <si>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</si>
  <si>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</si>
  <si>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</si>
  <si>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</si>
  <si>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</si>
  <si>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</si>
  <si>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</si>
  <si>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</si>
  <si>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</si>
  <si>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</si>
  <si>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</si>
  <si>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</si>
  <si>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</si>
  <si>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</si>
  <si>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</si>
  <si>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</si>
  <si>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</si>
  <si>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</si>
  <si>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</si>
  <si>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</si>
  <si>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</si>
  <si>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</si>
  <si>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</si>
  <si>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</si>
  <si>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</si>
  <si>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</si>
  <si>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</si>
  <si>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</si>
  <si>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</si>
  <si>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</si>
  <si>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</si>
  <si>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</si>
  <si>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</si>
  <si>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</si>
  <si>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</si>
  <si>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</si>
  <si>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</si>
  <si>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</si>
  <si>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</si>
  <si>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</si>
  <si>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</si>
  <si>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</si>
  <si>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</si>
  <si>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</si>
  <si>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</si>
  <si>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</si>
  <si>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</si>
  <si>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</si>
  <si>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</si>
  <si>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</si>
  <si>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</si>
  <si>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</si>
  <si>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</si>
  <si>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</si>
  <si>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</si>
  <si>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</si>
  <si>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</si>
  <si>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</si>
  <si>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</si>
  <si>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</si>
  <si>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</si>
  <si>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</si>
  <si>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</si>
  <si>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</si>
  <si>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</si>
  <si>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</si>
  <si>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</si>
  <si>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</si>
  <si>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</si>
  <si>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</si>
  <si>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</si>
  <si>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</si>
  <si>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</si>
  <si>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</si>
  <si>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</si>
  <si>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</si>
  <si>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</si>
  <si>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</si>
  <si>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</si>
  <si>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</si>
  <si>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</si>
  <si>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</si>
  <si>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</si>
  <si>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</si>
  <si>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</si>
  <si>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</si>
  <si>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</si>
  <si>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</si>
  <si>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</si>
  <si>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</si>
  <si>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</si>
  <si>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</si>
  <si>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</si>
  <si>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</si>
  <si>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</si>
  <si>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</si>
  <si>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</si>
  <si>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</si>
  <si>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</si>
  <si>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</si>
  <si>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</si>
  <si>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</si>
  <si>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</si>
  <si>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</si>
  <si>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</si>
  <si>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</si>
  <si>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</si>
  <si>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</si>
  <si>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</si>
  <si>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</si>
  <si>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</si>
  <si>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</si>
  <si>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</si>
  <si>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</si>
  <si>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</si>
  <si>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</si>
  <si>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</si>
  <si>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</si>
  <si>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</si>
  <si>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</si>
  <si>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</si>
  <si>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</si>
  <si>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</si>
  <si>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</si>
  <si>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</si>
  <si>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</si>
  <si>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</si>
  <si>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</si>
  <si>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</si>
  <si>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</si>
  <si>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</si>
  <si>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</si>
  <si>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</si>
  <si>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</si>
  <si>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</si>
  <si>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</si>
  <si>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</si>
  <si>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</si>
  <si>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</si>
  <si>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</si>
  <si>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</si>
  <si>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</si>
  <si>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</si>
  <si>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</si>
  <si>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</si>
  <si>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</si>
  <si>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</si>
  <si>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</si>
  <si>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</si>
  <si>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</si>
  <si>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</si>
  <si>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</si>
  <si>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</si>
  <si>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</si>
  <si>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</si>
  <si>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</si>
  <si>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</si>
  <si>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</si>
  <si>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</si>
  <si>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</si>
  <si>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</si>
  <si>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</si>
  <si>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</si>
  <si>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</si>
  <si>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</si>
  <si>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</si>
  <si>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</si>
  <si>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</si>
  <si>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</si>
  <si>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</si>
  <si>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</si>
  <si>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</si>
  <si>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</si>
  <si>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</si>
  <si>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</si>
  <si>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</si>
  <si>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</si>
  <si>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</si>
  <si>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</si>
  <si>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</si>
  <si>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</si>
  <si>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</si>
  <si>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</si>
  <si>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</si>
  <si>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</si>
  <si>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</si>
  <si>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</si>
  <si>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</si>
  <si>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</si>
  <si>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</si>
  <si>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</si>
  <si>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</si>
  <si>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</si>
  <si>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</si>
  <si>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</si>
  <si>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</si>
  <si>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</si>
  <si>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</si>
  <si>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</si>
  <si>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</si>
  <si>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</si>
  <si>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</si>
  <si>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</si>
  <si>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</si>
  <si>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</si>
  <si>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</si>
  <si>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</si>
  <si>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</si>
  <si>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</si>
  <si>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</si>
  <si>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</si>
  <si>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</si>
  <si>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</si>
  <si>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</si>
  <si>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</si>
  <si>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</si>
  <si>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</si>
  <si>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</si>
  <si>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</si>
  <si>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</si>
  <si>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</si>
  <si>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</si>
  <si>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</si>
  <si>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</si>
  <si>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</si>
  <si>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</si>
  <si>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</si>
  <si>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</si>
  <si>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</si>
  <si>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</si>
  <si>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</si>
  <si>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</si>
  <si>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</si>
  <si>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</si>
  <si>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</si>
  <si>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</si>
  <si>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</si>
  <si>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</si>
  <si>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</si>
  <si>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</si>
  <si>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</si>
  <si>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</si>
  <si>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</si>
  <si>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</si>
  <si>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</si>
  <si>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</si>
  <si>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</si>
  <si>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</si>
  <si>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</si>
  <si>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</si>
  <si>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</si>
  <si>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</si>
  <si>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</si>
  <si>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</si>
  <si>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</si>
  <si>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</si>
  <si>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</si>
  <si>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</si>
  <si>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</si>
  <si>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</si>
  <si>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</si>
  <si>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</si>
  <si>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</si>
  <si>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</si>
  <si>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</si>
  <si>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</si>
  <si>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</si>
  <si>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</si>
  <si>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</si>
  <si>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</si>
  <si>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</si>
  <si>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</si>
  <si>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</si>
  <si>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</si>
  <si>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</si>
  <si>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</si>
  <si>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</si>
  <si>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</si>
  <si>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</si>
  <si>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</si>
  <si>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</si>
  <si>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</si>
  <si>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</si>
  <si>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</si>
  <si>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</si>
  <si>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</si>
  <si>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</si>
  <si>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</si>
  <si>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</si>
  <si>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</si>
  <si>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</si>
  <si>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</si>
  <si>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</si>
  <si>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</si>
  <si>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</si>
  <si>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</si>
  <si>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</si>
  <si>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</si>
  <si>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</si>
  <si>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</si>
  <si>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</si>
  <si>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</si>
  <si>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</si>
  <si>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</si>
  <si>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</si>
  <si>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</si>
  <si>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</si>
  <si>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</si>
  <si>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</si>
  <si>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</si>
  <si>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</si>
  <si>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</si>
  <si>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</si>
  <si>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</si>
  <si>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</si>
  <si>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</si>
  <si>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</si>
  <si>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</si>
  <si>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</si>
  <si>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</si>
  <si>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</si>
  <si>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</si>
  <si>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</si>
  <si>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</si>
  <si>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</si>
  <si>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</si>
  <si>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</si>
  <si>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</si>
  <si>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</si>
  <si>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</si>
  <si>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</si>
  <si>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</si>
  <si>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</si>
  <si>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</si>
  <si>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</si>
  <si>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</si>
  <si>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</si>
  <si>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</si>
  <si>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</si>
  <si>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</si>
  <si>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</si>
  <si>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</si>
  <si>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</si>
  <si>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</si>
  <si>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</si>
  <si>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</si>
  <si>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</si>
  <si>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</si>
  <si>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</si>
  <si>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</si>
  <si>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</si>
  <si>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</si>
  <si>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</si>
  <si>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</si>
  <si>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</si>
  <si>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</si>
  <si>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</si>
  <si>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</si>
  <si>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</si>
  <si>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</si>
  <si>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</si>
  <si>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</si>
  <si>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</si>
  <si>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</si>
  <si>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</si>
  <si>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</si>
  <si>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</si>
  <si>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</si>
  <si>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</si>
  <si>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</si>
  <si>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</si>
  <si>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</si>
  <si>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</si>
  <si>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</si>
  <si>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</si>
  <si>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</si>
  <si>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</si>
  <si>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</si>
  <si>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</si>
  <si>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</si>
  <si>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</si>
  <si>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</si>
  <si>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</si>
  <si>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</si>
  <si>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</si>
  <si>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</si>
  <si>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</si>
  <si>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</si>
  <si>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</si>
  <si>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</si>
  <si>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</si>
  <si>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</si>
  <si>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</si>
  <si>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</si>
  <si>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</si>
  <si>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</si>
  <si>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</si>
  <si>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</si>
  <si>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</si>
  <si>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</si>
  <si>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</si>
  <si>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</si>
  <si>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</si>
  <si>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</si>
  <si>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</si>
  <si>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</si>
  <si>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</si>
  <si>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</si>
  <si>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</si>
  <si>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</si>
  <si>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</si>
  <si>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</si>
  <si>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</si>
  <si>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</si>
  <si>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</si>
  <si>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</si>
  <si>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</si>
  <si>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</si>
  <si>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</si>
  <si>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</si>
  <si>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</si>
  <si>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</si>
  <si>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</si>
  <si>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</si>
  <si>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</si>
  <si>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</si>
  <si>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</si>
  <si>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</si>
  <si>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</si>
  <si>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</si>
  <si>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</si>
  <si>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</si>
  <si>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</si>
  <si>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</si>
  <si>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</si>
  <si>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</si>
  <si>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</si>
  <si>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</si>
  <si>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</si>
  <si>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</si>
  <si>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</si>
  <si>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</si>
  <si>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</si>
  <si>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</si>
  <si>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</si>
  <si>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</si>
  <si>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</si>
  <si>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</si>
  <si>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</si>
  <si>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</si>
  <si>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</si>
  <si>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</si>
  <si>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</si>
  <si>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</si>
  <si>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</si>
  <si>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</si>
  <si>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</si>
  <si>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</si>
  <si>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</si>
  <si>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</si>
  <si>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</si>
  <si>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</si>
  <si>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</si>
  <si>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</si>
  <si>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</si>
  <si>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</si>
  <si>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</si>
  <si>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</si>
  <si>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</si>
  <si>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</si>
  <si>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</si>
  <si>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</si>
  <si>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</si>
  <si>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</si>
  <si>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</si>
  <si>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</si>
  <si>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</si>
  <si>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</si>
  <si>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</si>
  <si>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</si>
  <si>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</si>
  <si>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</si>
  <si>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</si>
  <si>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</si>
  <si>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</si>
  <si>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</si>
  <si>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</si>
  <si>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</si>
  <si>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</si>
  <si>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</si>
  <si>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</si>
  <si>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</si>
  <si>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</si>
  <si>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</si>
  <si>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</si>
  <si>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</si>
  <si>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</si>
  <si>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</si>
  <si>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</si>
  <si>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</si>
  <si>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</si>
  <si>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</si>
  <si>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</si>
  <si>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</si>
  <si>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</si>
  <si>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</si>
  <si>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</si>
  <si>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</si>
  <si>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</si>
  <si>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</si>
  <si>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</si>
  <si>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</si>
  <si>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</si>
  <si>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</si>
  <si>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</si>
  <si>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</si>
  <si>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</si>
  <si>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</si>
  <si>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</si>
  <si>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</si>
  <si>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</si>
  <si>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</si>
  <si>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</si>
  <si>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</si>
  <si>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</si>
  <si>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</si>
  <si>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</si>
  <si>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</si>
  <si>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</si>
  <si>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</si>
  <si>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</si>
  <si>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</si>
  <si>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</si>
  <si>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</si>
  <si>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</si>
  <si>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</si>
  <si>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</si>
  <si>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</si>
  <si>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</si>
  <si>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</si>
  <si>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</si>
  <si>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</si>
  <si>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</si>
  <si>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</si>
  <si>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</si>
  <si>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</si>
  <si>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</si>
  <si>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</si>
  <si>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</si>
  <si>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</si>
  <si>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</si>
  <si>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</si>
  <si>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</si>
  <si>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</si>
  <si>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</si>
  <si>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</si>
  <si>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</si>
  <si>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</si>
  <si>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</si>
  <si>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</si>
  <si>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</si>
  <si>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</si>
  <si>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</si>
  <si>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</si>
  <si>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</si>
  <si>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</si>
  <si>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</si>
  <si>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</si>
  <si>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</si>
  <si>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</si>
  <si>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</si>
  <si>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</si>
  <si>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</si>
  <si>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</si>
  <si>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</si>
  <si>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</si>
  <si>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</si>
  <si>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</si>
  <si>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</si>
  <si>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</si>
  <si>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</si>
  <si>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</si>
  <si>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</si>
  <si>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</si>
  <si>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</si>
  <si>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</si>
  <si>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</si>
  <si>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</si>
  <si>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</si>
  <si>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</si>
  <si>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</si>
  <si>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</si>
  <si>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</si>
  <si>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</si>
  <si>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</si>
  <si>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</si>
  <si>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</si>
  <si>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</si>
  <si>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</si>
  <si>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</si>
  <si>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</si>
  <si>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</si>
  <si>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</si>
  <si>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</si>
  <si>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</si>
  <si>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</si>
  <si>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</si>
  <si>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</si>
  <si>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</si>
  <si>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</si>
  <si>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</si>
  <si>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</si>
  <si>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</si>
  <si>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</si>
  <si>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</si>
  <si>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</si>
  <si>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</si>
  <si>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</si>
  <si>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</si>
  <si>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</si>
  <si>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</si>
  <si>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</si>
  <si>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</si>
  <si>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</si>
  <si>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</si>
  <si>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</si>
  <si>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</si>
  <si>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</si>
  <si>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</si>
  <si>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</si>
  <si>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</si>
  <si>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</si>
  <si>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</si>
  <si>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</si>
  <si>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</si>
  <si>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</si>
  <si>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</si>
  <si>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</si>
  <si>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</si>
  <si>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</si>
  <si>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</si>
  <si>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</si>
  <si>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</si>
  <si>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</si>
  <si>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</si>
  <si>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</si>
  <si>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</si>
  <si>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</si>
  <si>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</si>
  <si>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</si>
  <si>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</si>
  <si>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</si>
  <si>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</si>
  <si>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</si>
  <si>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</si>
  <si>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</si>
  <si>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</si>
  <si>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</si>
  <si>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</si>
  <si>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</si>
  <si>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</si>
  <si>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</si>
  <si>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</si>
  <si>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</si>
  <si>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</si>
  <si>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</si>
  <si>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</si>
  <si>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</si>
  <si>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</si>
  <si>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</si>
  <si>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</si>
  <si>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</si>
  <si>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</si>
  <si>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</si>
  <si>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</si>
  <si>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</si>
  <si>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</si>
  <si>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</si>
  <si>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</si>
  <si>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</si>
  <si>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</si>
  <si>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</si>
  <si>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</si>
  <si>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</si>
  <si>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</si>
  <si>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</si>
  <si>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</si>
  <si>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</si>
  <si>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</si>
  <si>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</si>
  <si>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</si>
  <si>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</si>
  <si>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</si>
  <si>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</si>
  <si>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</si>
  <si>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</si>
  <si>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</si>
  <si>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</si>
  <si>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</si>
  <si>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</si>
  <si>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</si>
  <si>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</si>
  <si>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</si>
  <si>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</si>
  <si>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</si>
  <si>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</si>
  <si>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</si>
  <si>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</si>
  <si>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</si>
  <si>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</si>
  <si>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</si>
  <si>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</si>
  <si>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</si>
  <si>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</si>
  <si>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</si>
  <si>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</si>
  <si>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</si>
  <si>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</si>
  <si>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</si>
  <si>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</si>
  <si>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</si>
  <si>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</si>
  <si>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</si>
  <si>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</si>
  <si>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</si>
  <si>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</si>
  <si>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</si>
  <si>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</si>
  <si>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</si>
  <si>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</si>
  <si>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</si>
  <si>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</si>
  <si>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</si>
  <si>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</si>
  <si>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</si>
  <si>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</si>
  <si>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</si>
  <si>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</si>
  <si>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</si>
  <si>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</si>
  <si>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</si>
  <si>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</si>
  <si>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</si>
  <si>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</si>
  <si>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</si>
  <si>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</si>
  <si>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</si>
  <si>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</si>
  <si>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</si>
  <si>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</si>
  <si>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</si>
  <si>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</si>
  <si>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</si>
  <si>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</si>
  <si>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</si>
  <si>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</si>
  <si>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</si>
  <si>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</si>
  <si>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</si>
  <si>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</si>
  <si>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</si>
  <si>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</si>
  <si>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</si>
  <si>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</si>
  <si>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</si>
  <si>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</si>
  <si>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</si>
  <si>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</si>
  <si>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</si>
  <si>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</si>
  <si>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</si>
  <si>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</si>
  <si>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</si>
  <si>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</si>
  <si>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</si>
  <si>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</si>
  <si>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</si>
  <si>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</si>
  <si>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</si>
  <si>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</si>
  <si>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</si>
  <si>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</si>
  <si>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</si>
  <si>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</si>
  <si>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</si>
  <si>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</si>
  <si>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</si>
  <si>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</si>
  <si>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</si>
  <si>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</si>
  <si>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</si>
  <si>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</si>
  <si>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</si>
  <si>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</si>
  <si>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</si>
  <si>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</si>
  <si>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</si>
  <si>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</si>
  <si>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</si>
  <si>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</si>
  <si>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</si>
  <si>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</si>
  <si>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</si>
  <si>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</si>
  <si>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</si>
  <si>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</si>
  <si>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</si>
  <si>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</si>
  <si>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</si>
  <si>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</si>
  <si>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</si>
  <si>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</si>
  <si>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</si>
  <si>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</si>
  <si>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</si>
  <si>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</si>
  <si>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</si>
  <si>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</si>
  <si>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</si>
  <si>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</si>
  <si>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</si>
  <si>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</si>
  <si>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</si>
  <si>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</si>
  <si>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</si>
  <si>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</si>
  <si>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</si>
  <si>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</si>
  <si>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</si>
  <si>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</si>
  <si>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</si>
  <si>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</si>
  <si>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</si>
  <si>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</si>
  <si>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</si>
  <si>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</si>
  <si>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</si>
  <si>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</si>
  <si>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</si>
  <si>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</si>
  <si>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</si>
  <si>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</si>
  <si>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</si>
  <si>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</si>
  <si>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</si>
  <si>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</si>
  <si>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</si>
  <si>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</si>
  <si>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</si>
  <si>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</si>
  <si>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</si>
  <si>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</si>
  <si>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</si>
  <si>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</si>
  <si>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</si>
  <si>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</si>
  <si>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</si>
  <si>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</si>
  <si>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</si>
  <si>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</si>
  <si>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</si>
  <si>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</si>
  <si>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</si>
  <si>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</si>
  <si>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</si>
  <si>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</si>
  <si>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</si>
  <si>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</si>
  <si>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</si>
  <si>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</si>
  <si>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</si>
  <si>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</si>
  <si>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</si>
  <si>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</si>
  <si>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</si>
  <si>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</si>
  <si>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</si>
  <si>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</si>
  <si>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</si>
  <si>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</si>
  <si>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</si>
  <si>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</si>
  <si>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</si>
  <si>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</si>
  <si>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</si>
  <si>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</si>
  <si>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</si>
  <si>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</si>
  <si>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</si>
  <si>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</si>
  <si>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</si>
  <si>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</si>
  <si>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</si>
  <si>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</si>
  <si>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</si>
  <si>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</si>
  <si>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</si>
  <si>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</si>
  <si>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</si>
  <si>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</si>
  <si>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</si>
  <si>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</si>
  <si>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</si>
  <si>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</si>
  <si>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</si>
  <si>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</si>
  <si>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</si>
  <si>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</si>
  <si>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</si>
  <si>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</si>
  <si>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</si>
  <si>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</si>
  <si>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</si>
  <si>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</si>
  <si>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</si>
  <si>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</si>
  <si>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</si>
  <si>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</si>
  <si>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</si>
  <si>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</si>
  <si>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</si>
  <si>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</si>
  <si>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</si>
  <si>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</si>
  <si>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</si>
  <si>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</si>
  <si>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</si>
  <si>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</si>
  <si>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</si>
  <si>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</si>
  <si>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</si>
  <si>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</si>
  <si>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</si>
  <si>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</si>
  <si>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</si>
  <si>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</si>
  <si>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</si>
  <si>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</si>
  <si>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</si>
  <si>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</si>
  <si>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</si>
  <si>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</si>
  <si>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</si>
  <si>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</si>
  <si>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</si>
  <si>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</si>
  <si>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</si>
  <si>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</si>
  <si>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</si>
  <si>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</si>
  <si>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</si>
  <si>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</si>
  <si>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</si>
  <si>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</si>
  <si>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</si>
  <si>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</si>
  <si>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</si>
  <si>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</si>
  <si>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</si>
  <si>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</si>
  <si>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</si>
  <si>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</si>
  <si>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</si>
  <si>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</si>
  <si>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</si>
  <si>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</si>
  <si>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</si>
  <si>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</si>
  <si>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</si>
  <si>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</si>
  <si>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</si>
  <si>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</si>
  <si>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</si>
  <si>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</si>
  <si>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</si>
  <si>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</si>
  <si>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</si>
  <si>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</si>
  <si>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</si>
  <si>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</si>
  <si>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</si>
  <si>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</si>
  <si>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</si>
  <si>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</si>
  <si>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</si>
  <si>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</si>
  <si>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</si>
  <si>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</si>
  <si>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</si>
  <si>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</si>
  <si>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</si>
  <si>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</si>
  <si>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</si>
  <si>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</si>
  <si>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</si>
  <si>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</si>
  <si>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</si>
  <si>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</si>
  <si>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</si>
  <si>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</si>
  <si>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</si>
  <si>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</si>
  <si>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</si>
  <si>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</si>
  <si>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</si>
  <si>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</si>
  <si>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</si>
  <si>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</si>
  <si>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</si>
  <si>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</si>
  <si>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</si>
  <si>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</si>
  <si>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</si>
  <si>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</si>
  <si>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</si>
  <si>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</si>
  <si>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</si>
  <si>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</si>
  <si>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</si>
  <si>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</si>
  <si>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</si>
  <si>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</si>
  <si>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</si>
  <si>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</si>
  <si>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</si>
  <si>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</si>
  <si>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</si>
  <si>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</si>
  <si>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</si>
  <si>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</si>
  <si>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</si>
  <si>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</si>
  <si>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</si>
  <si>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</si>
  <si>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</si>
  <si>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</si>
  <si>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</si>
  <si>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</si>
  <si>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</si>
  <si>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</si>
  <si>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</si>
  <si>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</si>
  <si>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</si>
  <si>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</si>
  <si>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</si>
  <si>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</si>
  <si>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</si>
  <si>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</si>
  <si>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</si>
  <si>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</si>
  <si>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</si>
  <si>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</si>
  <si>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</si>
  <si>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</si>
  <si>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</si>
  <si>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</si>
  <si>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</si>
  <si>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</si>
  <si>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</si>
  <si>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</si>
  <si>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</si>
  <si>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</si>
  <si>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</si>
  <si>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</si>
  <si>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</si>
  <si>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</si>
  <si>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</si>
  <si>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</si>
  <si>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</si>
  <si>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</si>
  <si>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</si>
  <si>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</si>
  <si>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</si>
  <si>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</si>
  <si>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</si>
  <si>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</si>
  <si>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</si>
  <si>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</si>
  <si>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</si>
  <si>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</si>
  <si>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</si>
  <si>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</si>
  <si>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</si>
  <si>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</si>
  <si>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</si>
  <si>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</si>
  <si>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</si>
  <si>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</si>
  <si>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</si>
  <si>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</si>
  <si>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</si>
  <si>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</si>
  <si>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</si>
  <si>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</si>
  <si>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</si>
  <si>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</si>
  <si>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</si>
  <si>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</si>
  <si>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</si>
  <si>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</si>
  <si>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</si>
  <si>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</si>
  <si>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</si>
  <si>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</si>
  <si>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</si>
  <si>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</si>
  <si>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</si>
  <si>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</si>
  <si>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</si>
  <si>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</si>
  <si>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</si>
  <si>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</si>
  <si>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</si>
  <si>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</si>
  <si>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</si>
  <si>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</si>
  <si>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</si>
  <si>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</si>
  <si>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</si>
  <si>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</si>
  <si>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</si>
  <si>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</si>
  <si>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</si>
  <si>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</si>
  <si>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</si>
  <si>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</si>
  <si>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</si>
  <si>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</si>
  <si>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</si>
  <si>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</si>
  <si>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</si>
  <si>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</si>
  <si>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</si>
  <si>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</si>
  <si>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</si>
  <si>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</si>
  <si>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</si>
  <si>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</si>
  <si>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</si>
  <si>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</si>
  <si>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</si>
  <si>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</si>
  <si>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</si>
  <si>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</si>
  <si>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</si>
  <si>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</si>
  <si>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</si>
  <si>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</si>
  <si>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</si>
  <si>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</si>
  <si>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</si>
  <si>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</si>
  <si>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</si>
  <si>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</si>
  <si>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</si>
  <si>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</si>
  <si>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</si>
  <si>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</si>
  <si>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</si>
  <si>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</si>
  <si>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</si>
  <si>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</si>
  <si>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</si>
  <si>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</si>
  <si>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</si>
  <si>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</si>
  <si>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</si>
  <si>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</si>
  <si>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</si>
  <si>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</si>
  <si>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</si>
  <si>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</si>
  <si>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</si>
  <si>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</si>
  <si>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</si>
  <si>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</si>
  <si>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</si>
  <si>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</si>
  <si>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</si>
  <si>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</si>
  <si>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</si>
  <si>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</si>
  <si>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</si>
  <si>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</si>
  <si>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</si>
  <si>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</si>
  <si>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</si>
  <si>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</si>
  <si>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</si>
  <si>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</si>
  <si>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</si>
  <si>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</si>
  <si>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</si>
  <si>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</si>
  <si>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</si>
  <si>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</si>
  <si>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</si>
  <si>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</si>
  <si>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</si>
  <si>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</si>
  <si>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</si>
  <si>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</si>
  <si>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</si>
  <si>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</si>
  <si>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</si>
  <si>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</si>
  <si>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</si>
  <si>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</si>
  <si>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</si>
  <si>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</si>
  <si>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</si>
  <si>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</si>
  <si>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</si>
  <si>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</si>
  <si>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</si>
  <si>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</si>
  <si>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</si>
  <si>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</si>
  <si>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</si>
  <si>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</si>
  <si>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</si>
  <si>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</si>
  <si>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</si>
  <si>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</si>
  <si>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</si>
  <si>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</si>
  <si>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</si>
  <si>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</si>
  <si>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</si>
  <si>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</si>
  <si>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</si>
  <si>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</si>
  <si>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</si>
  <si>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</si>
  <si>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</si>
  <si>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</si>
  <si>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</si>
  <si>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</si>
  <si>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</si>
  <si>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</si>
  <si>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</si>
  <si>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</si>
  <si>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</si>
  <si>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</si>
  <si>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</si>
  <si>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</si>
  <si>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</si>
  <si>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</si>
  <si>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</si>
  <si>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</si>
  <si>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</si>
  <si>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</si>
  <si>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</si>
  <si>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</si>
  <si>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</si>
  <si>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</si>
  <si>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</si>
  <si>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</si>
  <si>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</si>
  <si>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</si>
  <si>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</si>
  <si>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</si>
  <si>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</si>
  <si>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</si>
  <si>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</si>
  <si>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</si>
  <si>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</si>
  <si>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</si>
  <si>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</si>
  <si>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</si>
  <si>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</si>
  <si>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</si>
  <si>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</si>
  <si>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</si>
  <si>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</si>
  <si>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</si>
  <si>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</si>
  <si>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</si>
  <si>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</si>
  <si>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</si>
  <si>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</si>
  <si>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</si>
  <si>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</si>
  <si>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</si>
  <si>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</si>
  <si>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</si>
  <si>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</si>
  <si>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</si>
  <si>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</si>
  <si>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</si>
  <si>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</si>
  <si>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</si>
  <si>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</si>
  <si>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</si>
  <si>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</si>
  <si>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</si>
  <si>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</si>
  <si>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</si>
  <si>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</si>
  <si>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</si>
  <si>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</si>
  <si>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</si>
  <si>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</si>
  <si>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</si>
  <si>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</si>
  <si>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</si>
  <si>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</si>
  <si>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</si>
  <si>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</si>
  <si>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</si>
  <si>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</si>
  <si>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</si>
  <si>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</si>
  <si>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</si>
  <si>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</si>
  <si>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</si>
  <si>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</si>
  <si>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</si>
  <si>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</si>
  <si>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</si>
  <si>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</si>
  <si>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</si>
  <si>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</si>
  <si>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</si>
  <si>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</si>
  <si>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</si>
  <si>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</si>
  <si>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</si>
  <si>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</si>
  <si>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</si>
  <si>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</si>
  <si>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</si>
  <si>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</si>
  <si>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</si>
  <si>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</si>
  <si>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</si>
  <si>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</si>
  <si>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</si>
  <si>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</si>
  <si>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</si>
  <si>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</si>
  <si>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</si>
  <si>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</si>
  <si>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</si>
  <si>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</si>
  <si>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</si>
  <si>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</si>
  <si>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</si>
  <si>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</si>
  <si>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</si>
  <si>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</si>
  <si>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</si>
  <si>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</si>
  <si>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</si>
  <si>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</si>
  <si>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</si>
  <si>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</si>
  <si>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</si>
  <si>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</si>
  <si>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</si>
  <si>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</si>
  <si>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</si>
  <si>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</si>
  <si>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</si>
  <si>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</si>
  <si>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</si>
  <si>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</si>
  <si>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</si>
  <si>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</si>
  <si>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</si>
  <si>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</si>
  <si>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</si>
  <si>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</si>
  <si>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</si>
  <si>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</si>
  <si>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</si>
  <si>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</si>
  <si>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</si>
  <si>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</si>
  <si>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</si>
  <si>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</si>
  <si>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</si>
  <si>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</si>
  <si>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</si>
  <si>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</si>
  <si>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</si>
  <si>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</si>
  <si>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</si>
  <si>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</si>
  <si>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</si>
  <si>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</si>
  <si>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</si>
  <si>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</si>
  <si>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</si>
  <si>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</si>
  <si>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</si>
  <si>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</si>
  <si>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</si>
  <si>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</si>
  <si>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</si>
  <si>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</si>
  <si>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</si>
  <si>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</si>
  <si>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</si>
  <si>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</si>
  <si>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</si>
  <si>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</si>
  <si>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</si>
  <si>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</si>
  <si>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</si>
  <si>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</si>
  <si>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</si>
  <si>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</si>
  <si>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</si>
  <si>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</si>
  <si>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</si>
  <si>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</si>
  <si>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</si>
  <si>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</si>
  <si>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</si>
  <si>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</si>
  <si>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</si>
  <si>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</si>
  <si>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</si>
  <si>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</si>
  <si>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</si>
  <si>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</si>
  <si>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</si>
  <si>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</si>
  <si>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</si>
  <si>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</si>
  <si>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</si>
  <si>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</si>
  <si>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</si>
  <si>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</si>
  <si>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</si>
  <si>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</si>
  <si>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</si>
  <si>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</si>
  <si>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</si>
  <si>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</si>
  <si>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</si>
  <si>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</si>
  <si>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</si>
  <si>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</si>
  <si>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</si>
  <si>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</si>
  <si>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</si>
  <si>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</si>
  <si>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</si>
  <si>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</si>
  <si>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</si>
  <si>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</si>
  <si>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</si>
  <si>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</si>
  <si>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</si>
  <si>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</si>
  <si>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</si>
  <si>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</si>
  <si>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</si>
  <si>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</si>
  <si>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</si>
  <si>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</si>
  <si>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</si>
  <si>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</si>
  <si>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</si>
  <si>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</si>
  <si>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</si>
  <si>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</si>
  <si>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</si>
  <si>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</si>
  <si>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</si>
  <si>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</si>
  <si>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</si>
  <si>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</si>
  <si>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</si>
  <si>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</si>
  <si>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</si>
  <si>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</si>
  <si>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</si>
  <si>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</si>
  <si>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</si>
  <si>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</si>
  <si>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</si>
  <si>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</si>
  <si>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</si>
  <si>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</si>
  <si>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</si>
  <si>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</si>
  <si>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</si>
  <si>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</si>
  <si>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</si>
  <si>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</si>
  <si>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</si>
  <si>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</si>
  <si>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</si>
  <si>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</si>
  <si>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</si>
  <si>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</si>
  <si>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</si>
  <si>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</si>
  <si>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</si>
  <si>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</si>
  <si>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</si>
  <si>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</si>
  <si>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</si>
  <si>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</si>
  <si>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</si>
  <si>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</si>
  <si>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</si>
  <si>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</si>
  <si>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</si>
  <si>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</si>
  <si>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</si>
  <si>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</si>
  <si>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</si>
  <si>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</si>
  <si>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</si>
  <si>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</si>
  <si>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</si>
  <si>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</si>
  <si>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</si>
  <si>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</si>
  <si>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</si>
  <si>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</si>
  <si>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</si>
  <si>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</si>
  <si>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</si>
  <si>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</si>
  <si>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</si>
  <si>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</si>
  <si>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</si>
  <si>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</si>
  <si>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</si>
  <si>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</si>
  <si>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</si>
  <si>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</si>
  <si>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</si>
  <si>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</si>
  <si>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</si>
  <si>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</si>
  <si>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</si>
  <si>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</si>
  <si>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</si>
  <si>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</si>
  <si>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</si>
  <si>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</si>
  <si>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</si>
  <si>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</si>
  <si>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</si>
  <si>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</si>
  <si>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</si>
  <si>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</si>
  <si>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</si>
  <si>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</si>
  <si>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</si>
  <si>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</si>
  <si>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</si>
  <si>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</si>
  <si>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</si>
  <si>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</si>
  <si>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</si>
  <si>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</si>
  <si>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</si>
  <si>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</si>
  <si>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</si>
  <si>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</si>
  <si>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</si>
  <si>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</si>
  <si>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</si>
  <si>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</si>
  <si>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</si>
  <si>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</si>
  <si>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</si>
  <si>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</si>
  <si>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</si>
  <si>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</si>
  <si>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</si>
  <si>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</si>
  <si>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</si>
  <si>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</si>
  <si>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</si>
  <si>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</si>
  <si>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</si>
  <si>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</si>
  <si>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</si>
  <si>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</si>
  <si>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</si>
  <si>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</si>
  <si>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</si>
  <si>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</si>
  <si>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</si>
  <si>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</si>
  <si>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</si>
  <si>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</si>
  <si>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</si>
  <si>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</si>
  <si>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</si>
  <si>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</si>
  <si>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</si>
  <si>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</si>
  <si>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</si>
  <si>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</si>
  <si>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</si>
  <si>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</si>
  <si>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</si>
  <si>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</si>
  <si>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</si>
  <si>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</si>
  <si>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</si>
  <si>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</si>
  <si>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</si>
  <si>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</si>
  <si>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</si>
  <si>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</si>
  <si>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</si>
  <si>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</si>
  <si>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</si>
  <si>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</si>
  <si>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</si>
  <si>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</si>
  <si>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</si>
  <si>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</si>
  <si>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</si>
  <si>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</si>
  <si>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</si>
  <si>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</si>
  <si>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</si>
  <si>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</si>
  <si>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</si>
  <si>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</si>
  <si>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</si>
  <si>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</si>
  <si>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</si>
  <si>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</si>
  <si>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</si>
  <si>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</si>
  <si>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</si>
  <si>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</si>
  <si>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</si>
  <si>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</si>
  <si>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</si>
  <si>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</si>
  <si>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</si>
  <si>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</si>
  <si>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</si>
  <si>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</si>
  <si>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</si>
  <si>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</si>
  <si>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</si>
  <si>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</si>
  <si>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</si>
  <si>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</si>
  <si>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</si>
  <si>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</si>
  <si>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</si>
  <si>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</si>
  <si>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</si>
  <si>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</si>
  <si>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</si>
  <si>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</si>
  <si>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</si>
  <si>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</si>
  <si>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</si>
  <si>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</si>
  <si>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</si>
  <si>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</si>
  <si>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</si>
  <si>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</si>
  <si>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</si>
  <si>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</si>
  <si>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</si>
  <si>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</si>
  <si>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</si>
  <si>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</si>
  <si>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</si>
  <si>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</si>
  <si>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</si>
  <si>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</si>
  <si>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</si>
  <si>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</si>
  <si>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</si>
  <si>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</si>
  <si>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</si>
  <si>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</si>
  <si>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</si>
  <si>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</si>
  <si>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</si>
  <si>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</si>
  <si>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</si>
  <si>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</si>
  <si>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</si>
  <si>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</si>
  <si>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</si>
  <si>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</si>
  <si>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</si>
  <si>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</si>
  <si>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</si>
  <si>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</si>
  <si>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</si>
  <si>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</si>
  <si>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</si>
  <si>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</si>
  <si>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</si>
  <si>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</si>
  <si>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</si>
  <si>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</si>
  <si>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</si>
  <si>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</si>
  <si>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</si>
  <si>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</si>
  <si>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</si>
  <si>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</si>
  <si>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</si>
  <si>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</si>
  <si>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</si>
  <si>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</si>
  <si>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</si>
  <si>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</si>
  <si>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</si>
  <si>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</si>
  <si>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</si>
  <si>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</si>
  <si>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</si>
  <si>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</si>
  <si>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</si>
  <si>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</si>
  <si>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</si>
  <si>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</si>
  <si>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</si>
  <si>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</si>
  <si>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</si>
  <si>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</si>
  <si>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</si>
  <si>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</si>
  <si>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</si>
  <si>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</si>
  <si>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</si>
  <si>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</si>
  <si>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</si>
  <si>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</si>
  <si>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</si>
  <si>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</si>
  <si>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</si>
  <si>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</si>
  <si>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</si>
  <si>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</si>
  <si>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</si>
  <si>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</si>
  <si>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</si>
  <si>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</si>
  <si>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</si>
  <si>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</si>
  <si>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</si>
  <si>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</si>
  <si>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</si>
  <si>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</si>
  <si>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</si>
  <si>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</si>
  <si>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</si>
  <si>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</si>
  <si>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</si>
  <si>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</si>
  <si>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</si>
  <si>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</si>
  <si>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</si>
  <si>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</si>
  <si>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</si>
  <si>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</si>
  <si>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</si>
  <si>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</si>
  <si>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</si>
  <si>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</si>
  <si>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</si>
  <si>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</si>
  <si>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</si>
  <si>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</si>
  <si>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</si>
  <si>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</si>
  <si>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</si>
  <si>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</si>
  <si>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</si>
  <si>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</si>
  <si>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</si>
  <si>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</si>
  <si>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</si>
  <si>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</si>
  <si>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</si>
  <si>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</si>
  <si>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</si>
  <si>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</si>
  <si>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</si>
  <si>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</si>
  <si>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</si>
  <si>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</si>
  <si>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</si>
  <si>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</si>
  <si>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</si>
  <si>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</si>
  <si>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</si>
  <si>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</si>
  <si>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</si>
  <si>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</si>
  <si>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</si>
  <si>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</si>
  <si>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</si>
  <si>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</si>
  <si>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</si>
  <si>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</si>
  <si>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</si>
  <si>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</si>
  <si>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</si>
  <si>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</si>
  <si>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</si>
  <si>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</si>
  <si>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</si>
  <si>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</si>
  <si>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</si>
  <si>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</si>
  <si>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</si>
  <si>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</si>
  <si>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</si>
  <si>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</si>
  <si>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</si>
  <si>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</si>
  <si>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</si>
  <si>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</si>
  <si>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</si>
  <si>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</si>
  <si>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</si>
  <si>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</si>
  <si>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</si>
  <si>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</si>
  <si>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</si>
  <si>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</si>
  <si>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</si>
  <si>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</si>
  <si>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</si>
  <si>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</si>
  <si>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</si>
  <si>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</si>
  <si>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</si>
  <si>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</si>
  <si>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</si>
  <si>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</si>
  <si>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</si>
  <si>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</si>
  <si>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</si>
  <si>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</si>
  <si>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</si>
  <si>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</si>
  <si>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</si>
  <si>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</si>
  <si>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</si>
  <si>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</si>
  <si>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</si>
  <si>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</si>
  <si>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</si>
  <si>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</si>
  <si>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</si>
  <si>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</si>
  <si>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</si>
  <si>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</si>
  <si>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</si>
  <si>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</si>
  <si>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</si>
  <si>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</si>
  <si>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</si>
  <si>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</si>
  <si>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</si>
  <si>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</si>
  <si>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</si>
  <si>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</si>
  <si>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</si>
  <si>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</si>
  <si>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</si>
  <si>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</si>
  <si>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</si>
  <si>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</si>
  <si>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</si>
  <si>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</si>
  <si>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</si>
  <si>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</si>
  <si>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</si>
  <si>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</si>
  <si>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</si>
  <si>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</si>
  <si>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</si>
  <si>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</si>
  <si>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</si>
  <si>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</si>
  <si>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</si>
  <si>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</si>
  <si>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</si>
  <si>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</si>
  <si>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</si>
  <si>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</si>
  <si>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</si>
  <si>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</si>
  <si>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</si>
  <si>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</si>
  <si>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</si>
  <si>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</si>
  <si>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</si>
  <si>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</si>
  <si>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</si>
  <si>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</si>
  <si>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</si>
  <si>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</si>
  <si>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</si>
  <si>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</si>
  <si>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</si>
  <si>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</si>
  <si>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</si>
  <si>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</si>
  <si>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</si>
  <si>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</si>
  <si>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</si>
  <si>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</si>
  <si>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</si>
  <si>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</si>
  <si>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</si>
  <si>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</si>
  <si>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</si>
  <si>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</si>
  <si>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</si>
  <si>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</si>
  <si>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</si>
  <si>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</si>
  <si>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</si>
  <si>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</si>
  <si>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</si>
  <si>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</si>
  <si>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</si>
  <si>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</si>
  <si>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</si>
  <si>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</si>
  <si>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</si>
  <si>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</si>
  <si>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</si>
  <si>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</si>
  <si>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</si>
  <si>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</si>
  <si>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</si>
  <si>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</si>
  <si>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</si>
  <si>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</si>
  <si>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</si>
  <si>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</si>
  <si>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</si>
  <si>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</si>
  <si>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</si>
  <si>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</si>
  <si>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</si>
  <si>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</si>
  <si>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</si>
  <si>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</si>
  <si>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</si>
  <si>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</si>
  <si>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</si>
  <si>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</si>
  <si>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</si>
  <si>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</si>
  <si>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</si>
  <si>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</si>
  <si>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</si>
  <si>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</si>
  <si>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</si>
  <si>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</si>
  <si>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</si>
  <si>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</si>
  <si>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</si>
  <si>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</si>
  <si>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</si>
  <si>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</si>
  <si>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</si>
  <si>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</si>
  <si>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</si>
  <si>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</si>
  <si>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</si>
  <si>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</si>
  <si>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</si>
  <si>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</si>
  <si>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</si>
  <si>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</si>
  <si>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</si>
  <si>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</si>
  <si>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</si>
  <si>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</si>
  <si>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</si>
  <si>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</si>
  <si>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</si>
  <si>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</si>
  <si>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</si>
  <si>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</si>
  <si>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</si>
  <si>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</si>
  <si>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</si>
  <si>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</si>
  <si>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</si>
  <si>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</si>
  <si>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</si>
  <si>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</si>
  <si>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</si>
  <si>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</si>
  <si>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</si>
  <si>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</si>
  <si>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</si>
  <si>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</si>
  <si>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</si>
  <si>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</si>
  <si>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</si>
  <si>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</si>
  <si>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</si>
  <si>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</si>
  <si>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</si>
  <si>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</si>
  <si>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</si>
  <si>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</si>
  <si>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</si>
  <si>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</si>
  <si>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</si>
  <si>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</si>
  <si>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</si>
  <si>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</si>
  <si>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</si>
  <si>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</si>
  <si>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</si>
  <si>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</si>
  <si>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</si>
  <si>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</si>
  <si>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</si>
  <si>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</si>
  <si>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</si>
  <si>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</si>
  <si>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</si>
  <si>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</si>
  <si>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</si>
  <si>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</si>
  <si>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</si>
  <si>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</si>
  <si>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</si>
  <si>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</si>
  <si>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</si>
  <si>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</si>
  <si>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</si>
  <si>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</si>
  <si>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</si>
  <si>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</si>
  <si>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</si>
  <si>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</si>
  <si>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</si>
  <si>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</si>
  <si>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</si>
  <si>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</si>
  <si>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</si>
  <si>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</si>
  <si>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</si>
  <si>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</si>
  <si>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</si>
  <si>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</si>
  <si>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</si>
  <si>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</si>
  <si>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</si>
  <si>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</si>
  <si>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</si>
  <si>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</si>
  <si>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</si>
  <si>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</si>
  <si>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</si>
  <si>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</si>
  <si>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</si>
  <si>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</si>
  <si>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</si>
  <si>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</si>
  <si>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</si>
  <si>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</si>
  <si>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</si>
  <si>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</si>
  <si>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</si>
  <si>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</si>
  <si>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</si>
  <si>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</si>
  <si>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</si>
  <si>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</si>
  <si>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</si>
  <si>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</si>
  <si>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</si>
  <si>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</si>
  <si>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</si>
  <si>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</si>
  <si>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</si>
  <si>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</si>
  <si>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</si>
  <si>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</si>
  <si>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</si>
  <si>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</si>
  <si>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</si>
  <si>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</si>
  <si>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</si>
  <si>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</si>
  <si>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</si>
  <si>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</si>
  <si>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</si>
  <si>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</si>
  <si>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</si>
  <si>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</si>
  <si>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</si>
  <si>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</si>
  <si>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</si>
  <si>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</si>
  <si>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</si>
  <si>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</si>
  <si>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</si>
  <si>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</si>
  <si>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</si>
  <si>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</si>
  <si>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</si>
  <si>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</si>
  <si>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</si>
  <si>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</si>
  <si>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</si>
  <si>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</si>
  <si>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</si>
  <si>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</si>
  <si>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</si>
  <si>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</si>
  <si>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</si>
  <si>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</si>
  <si>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</si>
  <si>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</si>
  <si>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</si>
  <si>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</si>
  <si>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</si>
  <si>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</si>
  <si>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</si>
  <si>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</si>
  <si>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</si>
  <si>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</si>
  <si>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</si>
  <si>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</si>
  <si>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</si>
  <si>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</si>
  <si>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</si>
  <si>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</si>
  <si>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</si>
  <si>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</si>
  <si>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</si>
  <si>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</si>
  <si>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</si>
  <si>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</si>
  <si>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</si>
  <si>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</si>
  <si>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</si>
  <si>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</si>
  <si>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</si>
  <si>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</si>
  <si>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</si>
  <si>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</si>
  <si>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</si>
  <si>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</si>
  <si>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</si>
  <si>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</si>
  <si>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</si>
  <si>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</si>
  <si>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</si>
  <si>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</si>
  <si>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</si>
  <si>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</si>
  <si>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</si>
  <si>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</si>
  <si>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</si>
  <si>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</si>
  <si>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</si>
  <si>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</si>
  <si>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</si>
  <si>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</si>
  <si>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</si>
  <si>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</si>
  <si>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</si>
  <si>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</si>
  <si>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</si>
  <si>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</si>
  <si>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</si>
  <si>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</si>
  <si>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</si>
  <si>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</si>
  <si>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</si>
  <si>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</si>
  <si>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</si>
  <si>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</si>
  <si>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</si>
  <si>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</si>
  <si>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</si>
  <si>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</si>
  <si>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</si>
  <si>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</si>
  <si>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</si>
  <si>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</si>
  <si>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</si>
  <si>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</si>
  <si>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</si>
  <si>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</si>
  <si>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</si>
  <si>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</si>
  <si>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</si>
  <si>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</si>
  <si>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</si>
  <si>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</si>
  <si>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</si>
  <si>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</si>
  <si>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</si>
  <si>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</si>
  <si>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</si>
  <si>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</si>
  <si>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</si>
  <si>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</si>
  <si>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</si>
  <si>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</si>
  <si>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</si>
  <si>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</si>
  <si>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</si>
  <si>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</si>
  <si>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</si>
  <si>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</si>
  <si>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</si>
  <si>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</si>
  <si>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</si>
  <si>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</si>
  <si>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</si>
  <si>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</si>
  <si>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</si>
  <si>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</si>
  <si>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</si>
  <si>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</si>
  <si>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</si>
  <si>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</si>
  <si>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</si>
  <si>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</si>
  <si>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</si>
  <si>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</si>
  <si>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</si>
  <si>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</si>
  <si>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</si>
  <si>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</si>
  <si>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</si>
  <si>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</si>
  <si>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</si>
  <si>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</si>
  <si>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</si>
  <si>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</si>
  <si>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</si>
  <si>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</si>
  <si>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</si>
  <si>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</si>
  <si>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</si>
  <si>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</si>
  <si>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</si>
  <si>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</si>
  <si>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</si>
  <si>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</si>
  <si>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</si>
  <si>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</si>
  <si>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</si>
  <si>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</si>
  <si>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</si>
  <si>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</si>
  <si>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</si>
  <si>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</si>
  <si>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</si>
  <si>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</si>
  <si>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</si>
  <si>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</si>
  <si>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</si>
  <si>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</si>
  <si>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</si>
  <si>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</si>
  <si>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</si>
  <si>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</si>
  <si>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</si>
  <si>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</si>
  <si>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</si>
  <si>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</si>
  <si>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</si>
  <si>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</si>
  <si>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</si>
  <si>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</si>
  <si>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</si>
  <si>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</si>
  <si>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</si>
  <si>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</si>
  <si>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</si>
  <si>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</si>
  <si>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</si>
  <si>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</si>
  <si>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</si>
  <si>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</si>
  <si>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</si>
  <si>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</si>
  <si>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</si>
  <si>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</si>
  <si>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</si>
  <si>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</si>
  <si>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</si>
  <si>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</si>
  <si>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</si>
  <si>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</si>
  <si>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</si>
  <si>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</si>
  <si>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</si>
  <si>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</si>
  <si>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</si>
  <si>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</si>
  <si>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</si>
  <si>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</si>
  <si>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</si>
  <si>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</si>
  <si>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</si>
  <si>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</si>
  <si>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</si>
  <si>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</si>
  <si>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</si>
  <si>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</si>
  <si>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</si>
  <si>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</si>
  <si>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</si>
  <si>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</si>
  <si>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</si>
  <si>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</si>
  <si>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</si>
  <si>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</si>
  <si>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</si>
  <si>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</si>
  <si>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</si>
  <si>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</si>
  <si>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</si>
  <si>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</si>
  <si>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</si>
  <si>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</si>
  <si>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</si>
  <si>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</si>
  <si>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</si>
  <si>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</si>
  <si>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</si>
  <si>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</si>
  <si>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</si>
  <si>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</si>
  <si>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</si>
  <si>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</si>
  <si>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</si>
  <si>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</si>
  <si>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</si>
  <si>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</si>
  <si>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</si>
  <si>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</si>
  <si>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</si>
  <si>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</si>
  <si>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</si>
  <si>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</si>
  <si>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</si>
  <si>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</si>
  <si>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</si>
  <si>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</si>
  <si>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</si>
  <si>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</si>
  <si>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</si>
  <si>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</si>
  <si>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</si>
  <si>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</si>
  <si>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</si>
  <si>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</si>
  <si>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</si>
  <si>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</si>
  <si>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</si>
  <si>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</si>
  <si>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</si>
  <si>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</si>
  <si>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</si>
  <si>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</si>
  <si>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</si>
  <si>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</si>
  <si>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</si>
  <si>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</si>
  <si>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</si>
  <si>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</si>
  <si>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</si>
  <si>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</si>
  <si>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</si>
  <si>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</si>
  <si>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</si>
  <si>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</si>
  <si>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</si>
  <si>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</si>
  <si>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</si>
  <si>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</si>
  <si>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</si>
  <si>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</si>
  <si>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</si>
  <si>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</si>
  <si>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</si>
  <si>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</si>
  <si>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</si>
  <si>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</si>
  <si>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</si>
  <si>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</si>
  <si>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</si>
  <si>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</si>
  <si>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</si>
  <si>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</si>
  <si>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</si>
  <si>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</si>
  <si>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</si>
  <si>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</si>
  <si>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</si>
  <si>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</si>
  <si>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</si>
  <si>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</si>
  <si>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</si>
  <si>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</si>
  <si>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</si>
  <si>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</si>
  <si>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</si>
  <si>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</si>
  <si>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</si>
  <si>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</si>
  <si>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</si>
  <si>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</si>
  <si>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</si>
  <si>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</si>
  <si>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</si>
  <si>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</si>
  <si>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</si>
  <si>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</si>
  <si>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</si>
  <si>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</si>
  <si>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</si>
  <si>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</si>
  <si>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</si>
  <si>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</si>
  <si>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</si>
  <si>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</si>
  <si>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</si>
  <si>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</si>
  <si>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</si>
  <si>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</si>
  <si>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</si>
  <si>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</si>
  <si>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</si>
  <si>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</si>
  <si>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</si>
  <si>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</si>
  <si>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</si>
  <si>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</si>
  <si>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</si>
  <si>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</si>
  <si>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</si>
  <si>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</si>
  <si>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</si>
  <si>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</si>
  <si>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</si>
  <si>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</si>
  <si>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</si>
  <si>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</si>
  <si>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</si>
  <si>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</si>
  <si>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</si>
  <si>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</si>
  <si>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</si>
  <si>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</si>
  <si>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</si>
  <si>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</si>
  <si>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</si>
  <si>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</si>
  <si>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</si>
  <si>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</si>
  <si>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</si>
  <si>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</si>
  <si>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</si>
  <si>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</si>
  <si>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</si>
  <si>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</si>
  <si>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</si>
  <si>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</si>
  <si>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</si>
  <si>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</si>
  <si>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</si>
  <si>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</si>
  <si>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</si>
  <si>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</si>
  <si>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</si>
  <si>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</si>
  <si>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</si>
  <si>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</si>
  <si>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</si>
  <si>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</si>
  <si>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</si>
  <si>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</si>
  <si>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</si>
  <si>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</si>
  <si>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</si>
  <si>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</si>
  <si>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</si>
  <si>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</si>
  <si>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</si>
  <si>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</si>
  <si>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</si>
  <si>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</si>
  <si>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</si>
  <si>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</si>
  <si>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</si>
  <si>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</si>
  <si>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</si>
  <si>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</si>
  <si>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</si>
  <si>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</si>
  <si>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</si>
  <si>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</si>
  <si>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</si>
  <si>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</si>
  <si>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</si>
  <si>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</si>
  <si>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</si>
  <si>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</si>
  <si>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</si>
  <si>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</si>
  <si>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</si>
  <si>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</si>
  <si>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</si>
  <si>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</si>
  <si>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</si>
  <si>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</si>
  <si>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</si>
  <si>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</si>
  <si>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</si>
  <si>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</si>
  <si>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</si>
  <si>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</si>
  <si>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</si>
  <si>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</si>
  <si>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</si>
  <si>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</si>
  <si>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</si>
  <si>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</si>
  <si>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</si>
  <si>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</si>
  <si>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</si>
  <si>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</si>
  <si>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</si>
  <si>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</si>
  <si>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</si>
  <si>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</si>
  <si>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</si>
  <si>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</si>
  <si>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</si>
  <si>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</si>
  <si>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</si>
  <si>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</si>
  <si>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</si>
  <si>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</si>
  <si>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</si>
  <si>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</si>
  <si>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</si>
  <si>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</si>
  <si>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</si>
  <si>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</si>
  <si>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</si>
  <si>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</si>
  <si>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</si>
  <si>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</si>
  <si>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</si>
  <si>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</si>
  <si>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</si>
  <si>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</si>
  <si>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</si>
  <si>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</si>
  <si>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</si>
  <si>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</si>
  <si>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</si>
  <si>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</si>
  <si>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</si>
  <si>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</si>
  <si>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</si>
  <si>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</si>
  <si>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</si>
  <si>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</si>
  <si>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</si>
  <si>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</si>
  <si>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</si>
  <si>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</si>
  <si>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</si>
  <si>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</si>
  <si>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</si>
  <si>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</si>
  <si>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</si>
  <si>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</si>
  <si>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</si>
  <si>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</si>
  <si>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</si>
  <si>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</si>
  <si>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</si>
  <si>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</si>
  <si>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</si>
  <si>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</si>
  <si>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</si>
  <si>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</si>
  <si>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</si>
  <si>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</si>
  <si>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</si>
  <si>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</si>
  <si>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</si>
  <si>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</si>
  <si>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</si>
  <si>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</si>
  <si>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</si>
  <si>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</si>
  <si>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</si>
  <si>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</si>
  <si>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</si>
  <si>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</si>
  <si>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</si>
  <si>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</si>
  <si>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</si>
  <si>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</si>
  <si>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</si>
  <si>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</si>
  <si>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</si>
  <si>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</si>
  <si>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</si>
  <si>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</si>
  <si>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</si>
  <si>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</si>
  <si>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</si>
  <si>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</si>
  <si>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</si>
  <si>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</si>
  <si>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</si>
  <si>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</si>
  <si>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</si>
  <si>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</si>
  <si>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</si>
  <si>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</si>
  <si>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</si>
  <si>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</si>
  <si>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</si>
  <si>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</si>
  <si>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</si>
  <si>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</si>
  <si>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</si>
  <si>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</si>
  <si>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</si>
  <si>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</si>
  <si>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</si>
  <si>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</si>
  <si>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</si>
  <si>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</si>
  <si>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</si>
  <si>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</si>
  <si>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</si>
  <si>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</si>
  <si>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</si>
  <si>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</si>
  <si>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</si>
  <si>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</si>
  <si>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</si>
  <si>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</si>
  <si>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</si>
  <si>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</si>
  <si>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</si>
  <si>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</si>
  <si>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</si>
  <si>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</si>
  <si>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</si>
  <si>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</si>
  <si>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</si>
  <si>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</si>
  <si>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</si>
  <si>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</si>
  <si>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</si>
  <si>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</si>
  <si>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</si>
  <si>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</si>
  <si>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</si>
  <si>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</si>
  <si>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</si>
  <si>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</si>
  <si>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</si>
  <si>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</si>
  <si>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</si>
  <si>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</si>
  <si>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</si>
  <si>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</si>
  <si>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</si>
  <si>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</si>
  <si>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</si>
  <si>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</si>
  <si>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</si>
  <si>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</si>
  <si>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</si>
  <si>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</si>
  <si>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</si>
  <si>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</si>
  <si>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</si>
  <si>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</si>
  <si>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</si>
  <si>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</si>
  <si>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</si>
  <si>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</si>
  <si>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</si>
  <si>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</si>
  <si>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</si>
  <si>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</si>
  <si>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</si>
  <si>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</si>
  <si>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</si>
  <si>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</si>
  <si>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</si>
  <si>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</si>
  <si>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</si>
  <si>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</si>
  <si>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</si>
  <si>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</si>
  <si>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</si>
  <si>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</si>
  <si>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</si>
  <si>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</si>
  <si>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</si>
  <si>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</si>
  <si>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</si>
  <si>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</si>
  <si>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</si>
  <si>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</si>
  <si>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</si>
  <si>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</si>
  <si>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</si>
  <si>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</si>
  <si>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</si>
  <si>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</si>
  <si>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</si>
  <si>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</si>
  <si>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</si>
  <si>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</si>
  <si>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</si>
  <si>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</si>
  <si>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</si>
  <si>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</si>
  <si>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</si>
  <si>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</si>
  <si>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</si>
  <si>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</si>
  <si>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</si>
  <si>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</si>
  <si>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</si>
  <si>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</si>
  <si>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</si>
  <si>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</si>
  <si>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</si>
  <si>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</si>
  <si>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</si>
  <si>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</si>
  <si>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</si>
  <si>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</si>
  <si>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</si>
  <si>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</si>
  <si>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</si>
  <si>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</si>
  <si>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</si>
  <si>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</si>
  <si>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</si>
  <si>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</si>
  <si>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</si>
  <si>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</si>
  <si>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</si>
  <si>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</si>
  <si>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</si>
  <si>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</si>
  <si>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</si>
  <si>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</si>
  <si>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</si>
  <si>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</si>
  <si>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</si>
  <si>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</si>
  <si>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</si>
  <si>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</si>
  <si>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</si>
  <si>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</si>
  <si>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</si>
  <si>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</si>
  <si>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</si>
  <si>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</si>
  <si>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</si>
  <si>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</si>
  <si>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</si>
  <si>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</si>
  <si>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</si>
  <si>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</si>
  <si>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</si>
  <si>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</si>
  <si>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</si>
  <si>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</si>
  <si>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</si>
  <si>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</si>
  <si>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</si>
  <si>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</si>
  <si>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</si>
  <si>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</si>
  <si>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</si>
  <si>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</si>
  <si>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</si>
  <si>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</si>
  <si>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</si>
  <si>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</si>
  <si>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</si>
  <si>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</si>
  <si>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</si>
  <si>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</si>
  <si>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</si>
  <si>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</si>
  <si>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</si>
  <si>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</si>
  <si>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</si>
  <si>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</si>
  <si>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</si>
  <si>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</si>
  <si>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</si>
  <si>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</si>
  <si>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</si>
  <si>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</si>
  <si>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</si>
  <si>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</si>
  <si>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</si>
  <si>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</si>
  <si>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</si>
  <si>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</si>
  <si>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</si>
  <si>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</si>
  <si>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</si>
  <si>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</si>
  <si>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</si>
  <si>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</si>
  <si>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</si>
  <si>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</si>
  <si>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</si>
  <si>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</si>
  <si>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</si>
  <si>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</si>
  <si>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</si>
  <si>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</si>
  <si>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</si>
  <si>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</si>
  <si>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</si>
  <si>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</si>
  <si>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</si>
  <si>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</si>
  <si>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</si>
  <si>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</si>
  <si>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</si>
  <si>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</si>
  <si>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</si>
  <si>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</si>
  <si>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</si>
  <si>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</si>
  <si>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</si>
  <si>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</si>
  <si>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</si>
  <si>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</si>
  <si>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</si>
  <si>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</si>
  <si>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</si>
  <si>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</si>
  <si>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</si>
  <si>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</si>
  <si>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</si>
  <si>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</si>
  <si>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</si>
  <si>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</si>
  <si>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</si>
  <si>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</si>
  <si>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</si>
  <si>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</si>
  <si>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</si>
  <si>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</si>
  <si>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</si>
  <si>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</si>
  <si>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</si>
  <si>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</si>
  <si>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</si>
  <si>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</si>
  <si>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</si>
  <si>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</si>
  <si>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</si>
  <si>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</si>
  <si>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</si>
  <si>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</si>
  <si>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</si>
  <si>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</si>
  <si>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</si>
  <si>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</si>
  <si>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</si>
  <si>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</si>
  <si>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</si>
  <si>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</si>
  <si>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</si>
  <si>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</si>
  <si>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</si>
  <si>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</si>
  <si>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</si>
  <si>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</si>
  <si>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</si>
  <si>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</si>
  <si>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</si>
  <si>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</si>
  <si>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</si>
  <si>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</si>
  <si>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</si>
  <si>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</si>
  <si>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</si>
  <si>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</si>
  <si>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</si>
  <si>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</si>
  <si>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</si>
  <si>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</si>
  <si>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</si>
  <si>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</si>
  <si>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</si>
  <si>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</si>
  <si>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</si>
  <si>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</si>
  <si>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</si>
  <si>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</si>
  <si>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</si>
  <si>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</si>
  <si>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</si>
  <si>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</si>
  <si>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</si>
  <si>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</si>
  <si>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</si>
  <si>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</si>
  <si>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</si>
  <si>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</si>
  <si>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</si>
  <si>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</si>
  <si>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</si>
  <si>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</si>
  <si>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</si>
  <si>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</si>
  <si>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</si>
  <si>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</si>
  <si>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</si>
  <si>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</si>
  <si>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</si>
  <si>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</si>
  <si>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</si>
  <si>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</si>
  <si>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</si>
  <si>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</si>
  <si>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</si>
  <si>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</si>
  <si>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</si>
  <si>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</si>
  <si>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</si>
  <si>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</si>
  <si>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</si>
  <si>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</si>
  <si>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</si>
  <si>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</si>
  <si>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</si>
  <si>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</si>
  <si>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</si>
  <si>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</si>
  <si>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</si>
  <si>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</si>
  <si>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</si>
  <si>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</si>
  <si>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</si>
  <si>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</si>
  <si>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</si>
  <si>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</si>
  <si>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</si>
  <si>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</si>
  <si>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</si>
  <si>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</si>
  <si>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</si>
  <si>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</si>
  <si>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</si>
  <si>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</si>
  <si>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</si>
  <si>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</si>
  <si>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</si>
  <si>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</si>
  <si>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</si>
  <si>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</si>
  <si>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</si>
  <si>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</si>
  <si>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</si>
  <si>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</si>
  <si>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</si>
  <si>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</si>
  <si>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</si>
  <si>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</si>
  <si>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</si>
  <si>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</si>
  <si>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</si>
  <si>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</si>
  <si>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</si>
  <si>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</si>
  <si>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</si>
  <si>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</si>
  <si>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</si>
  <si>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</si>
  <si>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</si>
  <si>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</si>
  <si>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</si>
  <si>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</si>
  <si>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</si>
  <si>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</si>
  <si>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</si>
  <si>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</si>
  <si>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</si>
  <si>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</si>
  <si>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</si>
  <si>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</si>
  <si>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</si>
  <si>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</si>
  <si>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</si>
  <si>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</si>
  <si>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</si>
  <si>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</si>
  <si>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</si>
  <si>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</si>
  <si>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</si>
  <si>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</si>
  <si>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</si>
  <si>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</si>
  <si>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</si>
  <si>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</si>
  <si>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</si>
  <si>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</si>
  <si>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</si>
  <si>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</si>
  <si>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</si>
  <si>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</si>
  <si>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</si>
  <si>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</si>
  <si>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</si>
  <si>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</si>
  <si>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</si>
  <si>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</si>
  <si>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</si>
  <si>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</si>
  <si>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</si>
  <si>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</si>
  <si>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</si>
  <si>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</si>
  <si>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</si>
  <si>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</si>
  <si>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</si>
  <si>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</si>
  <si>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</si>
  <si>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</si>
  <si>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</si>
  <si>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</si>
  <si>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</si>
  <si>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</si>
  <si>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</si>
  <si>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</si>
  <si>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</si>
  <si>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</si>
  <si>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</si>
  <si>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</si>
  <si>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</si>
  <si>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</si>
  <si>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</si>
  <si>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</si>
  <si>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</si>
  <si>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</si>
  <si>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</si>
  <si>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</si>
  <si>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</si>
  <si>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</si>
  <si>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</si>
  <si>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</si>
  <si>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</si>
  <si>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</si>
  <si>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</si>
  <si>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</si>
  <si>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</si>
  <si>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</si>
  <si>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</si>
  <si>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</si>
  <si>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</si>
  <si>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</si>
  <si>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</si>
  <si>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</si>
  <si>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</si>
  <si>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</si>
  <si>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</si>
  <si>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</si>
  <si>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</si>
  <si>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</si>
  <si>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</si>
  <si>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</si>
  <si>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</si>
  <si>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</si>
  <si>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</si>
  <si>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</si>
  <si>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</si>
  <si>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</si>
  <si>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</si>
  <si>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</si>
  <si>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</si>
  <si>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</si>
  <si>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</si>
  <si>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</si>
  <si>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</si>
  <si>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</si>
  <si>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</si>
  <si>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</si>
  <si>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</si>
  <si>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</si>
  <si>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</si>
  <si>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</si>
  <si>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</si>
  <si>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</si>
  <si>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</si>
  <si>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</si>
  <si>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</si>
  <si>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</si>
  <si>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</si>
  <si>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</si>
  <si>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</si>
  <si>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</si>
  <si>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</si>
  <si>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</si>
  <si>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</si>
  <si>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</si>
  <si>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</si>
  <si>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</si>
  <si>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</si>
  <si>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</si>
  <si>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</si>
  <si>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</si>
  <si>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</si>
  <si>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</si>
  <si>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</si>
  <si>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</si>
  <si>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</si>
  <si>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</si>
  <si>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</si>
  <si>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</si>
  <si>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</si>
  <si>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</si>
  <si>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</si>
  <si>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</si>
  <si>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</si>
  <si>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</si>
  <si>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</si>
  <si>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</si>
  <si>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</si>
  <si>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</si>
  <si>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</si>
  <si>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</si>
  <si>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</si>
  <si>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</si>
  <si>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</si>
  <si>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</si>
  <si>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</si>
  <si>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</si>
  <si>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</si>
  <si>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</si>
  <si>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</si>
  <si>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</si>
  <si>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</si>
  <si>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</si>
  <si>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</si>
  <si>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</si>
  <si>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</si>
  <si>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</si>
  <si>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</si>
  <si>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</si>
  <si>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</si>
  <si>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</si>
  <si>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</si>
  <si>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</si>
  <si>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</si>
  <si>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</si>
  <si>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</si>
  <si>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</si>
  <si>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</si>
  <si>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</si>
  <si>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</si>
  <si>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</si>
  <si>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</si>
  <si>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</si>
  <si>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</si>
  <si>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</si>
  <si>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</si>
  <si>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</si>
  <si>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</si>
  <si>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</si>
  <si>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</si>
  <si>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</si>
  <si>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</si>
  <si>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</si>
  <si>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</si>
  <si>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</si>
  <si>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</si>
  <si>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</si>
  <si>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</si>
  <si>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</si>
  <si>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</si>
  <si>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</si>
  <si>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</si>
  <si>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</si>
  <si>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</si>
  <si>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</si>
  <si>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</si>
  <si>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</si>
  <si>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</si>
  <si>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</si>
  <si>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</si>
  <si>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</si>
  <si>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</si>
  <si>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</si>
  <si>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</si>
  <si>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</si>
  <si>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</si>
  <si>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</si>
  <si>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</si>
  <si>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</si>
  <si>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</si>
  <si>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</si>
  <si>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</si>
  <si>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</si>
  <si>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</si>
  <si>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</si>
  <si>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</si>
  <si>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</si>
  <si>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</si>
  <si>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</si>
  <si>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</si>
  <si>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</si>
  <si>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</si>
  <si>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</si>
  <si>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</si>
  <si>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</si>
  <si>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</si>
  <si>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</si>
  <si>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</si>
  <si>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</si>
  <si>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</si>
  <si>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</si>
  <si>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</si>
  <si>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</si>
  <si>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</si>
  <si>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</si>
  <si>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</si>
  <si>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</si>
  <si>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</si>
  <si>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</si>
  <si>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</si>
  <si>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</si>
  <si>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</si>
  <si>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</si>
  <si>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</si>
  <si>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</si>
  <si>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</si>
  <si>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</si>
  <si>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</si>
  <si>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</si>
  <si>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</si>
  <si>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</si>
  <si>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</si>
  <si>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</si>
  <si>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</si>
  <si>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</si>
  <si>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</si>
  <si>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</si>
  <si>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</si>
  <si>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</si>
  <si>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</si>
  <si>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</si>
  <si>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</si>
  <si>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</si>
  <si>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</si>
  <si>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</si>
  <si>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</si>
  <si>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</si>
  <si>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</si>
  <si>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</si>
  <si>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</si>
  <si>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</si>
  <si>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</si>
  <si>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</si>
  <si>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</si>
  <si>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</si>
  <si>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</si>
  <si>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</si>
  <si>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</si>
  <si>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</si>
  <si>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</si>
  <si>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</si>
  <si>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</si>
  <si>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</si>
  <si>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</si>
  <si>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</si>
  <si>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</si>
  <si>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</si>
  <si>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</si>
  <si>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</si>
  <si>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</si>
  <si>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</si>
  <si>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</si>
  <si>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</si>
  <si>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</si>
  <si>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</si>
  <si>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</si>
  <si>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</si>
  <si>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</si>
  <si>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</si>
  <si>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</si>
  <si>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</si>
  <si>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</si>
  <si>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</si>
  <si>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</si>
  <si>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</si>
  <si>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</si>
  <si>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</si>
  <si>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</si>
  <si>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</si>
  <si>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</si>
  <si>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</si>
  <si>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</si>
  <si>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</si>
  <si>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</si>
  <si>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</si>
  <si>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</si>
  <si>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</si>
  <si>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</si>
  <si>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</si>
  <si>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</si>
  <si>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</si>
  <si>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</si>
  <si>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</si>
  <si>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</si>
  <si>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</si>
  <si>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</si>
  <si>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</si>
  <si>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</si>
  <si>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</si>
  <si>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</si>
  <si>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</si>
  <si>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</si>
  <si>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</si>
  <si>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</si>
  <si>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</si>
  <si>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</si>
  <si>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</si>
  <si>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</si>
  <si>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</si>
  <si>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</si>
  <si>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</si>
  <si>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</si>
  <si>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</si>
  <si>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</si>
  <si>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</si>
  <si>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</si>
  <si>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</si>
  <si>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</si>
  <si>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</si>
  <si>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</si>
  <si>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</si>
  <si>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</si>
  <si>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</si>
  <si>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</si>
  <si>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</si>
  <si>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</si>
  <si>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</si>
  <si>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</si>
  <si>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</si>
  <si>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</si>
  <si>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</si>
  <si>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</si>
  <si>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</si>
  <si>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</si>
  <si>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</si>
  <si>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</si>
  <si>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</si>
  <si>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</si>
  <si>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</si>
  <si>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</si>
  <si>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</si>
  <si>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</si>
  <si>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</si>
  <si>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</si>
  <si>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</si>
  <si>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</si>
  <si>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</si>
  <si>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</si>
  <si>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</si>
  <si>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</si>
  <si>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</si>
  <si>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</si>
  <si>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</si>
  <si>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</si>
  <si>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</si>
  <si>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</si>
  <si>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</si>
  <si>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</si>
  <si>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</si>
  <si>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</si>
  <si>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</si>
  <si>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</si>
  <si>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</si>
  <si>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</si>
  <si>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</si>
  <si>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</si>
  <si>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</si>
  <si>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</si>
  <si>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</si>
  <si>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</si>
  <si>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</si>
  <si>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</si>
  <si>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</si>
  <si>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</si>
  <si>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</si>
  <si>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</si>
  <si>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</si>
  <si>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</si>
  <si>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</si>
  <si>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</si>
  <si>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</si>
  <si>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</si>
  <si>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</si>
  <si>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</si>
  <si>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</si>
  <si>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</si>
  <si>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</si>
  <si>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</si>
  <si>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</si>
  <si>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</si>
  <si>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</si>
  <si>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</si>
  <si>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</si>
  <si>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</si>
  <si>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</si>
  <si>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</si>
  <si>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</si>
  <si>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</si>
  <si>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</si>
  <si>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</si>
  <si>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</si>
  <si>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</si>
  <si>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</si>
  <si>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</si>
  <si>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</si>
  <si>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</si>
  <si>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</si>
  <si>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</si>
  <si>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</si>
  <si>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</si>
  <si>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</si>
  <si>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</si>
  <si>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</si>
  <si>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</si>
  <si>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</si>
  <si>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</si>
  <si>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</si>
  <si>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</si>
  <si>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</si>
  <si>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</si>
  <si>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</si>
  <si>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</si>
  <si>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</si>
  <si>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</si>
  <si>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</si>
  <si>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</si>
  <si>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</si>
  <si>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</si>
  <si>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</si>
  <si>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</si>
  <si>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</si>
  <si>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</si>
  <si>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</si>
  <si>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</si>
  <si>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</si>
  <si>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</si>
  <si>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</si>
  <si>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</si>
  <si>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</si>
  <si>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</si>
  <si>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</si>
  <si>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</si>
  <si>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</si>
  <si>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</si>
  <si>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</si>
  <si>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</si>
  <si>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</si>
  <si>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</si>
  <si>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</si>
  <si>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</si>
  <si>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</si>
  <si>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</si>
  <si>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</si>
  <si>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</si>
  <si>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</si>
  <si>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</si>
  <si>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</si>
  <si>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</si>
  <si>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</si>
  <si>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</si>
  <si>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</si>
  <si>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</si>
  <si>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</si>
  <si>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</si>
  <si>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</si>
  <si>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</si>
  <si>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</si>
  <si>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</si>
  <si>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</si>
  <si>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</si>
  <si>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</si>
  <si>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</si>
  <si>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</si>
  <si>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</si>
  <si>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</si>
  <si>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</si>
  <si>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</si>
  <si>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</si>
  <si>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</si>
  <si>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</si>
  <si>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</si>
  <si>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</si>
  <si>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</si>
  <si>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</si>
  <si>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</si>
  <si>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</si>
  <si>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</si>
  <si>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</si>
  <si>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</si>
  <si>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</si>
  <si>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</si>
  <si>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</si>
  <si>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</si>
  <si>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</si>
  <si>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</si>
  <si>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</si>
  <si>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</si>
  <si>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</si>
  <si>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</si>
  <si>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</si>
  <si>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</si>
  <si>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</si>
  <si>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</si>
  <si>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</si>
  <si>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</si>
  <si>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</si>
  <si>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</si>
  <si>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</si>
  <si>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</si>
  <si>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</si>
  <si>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</si>
  <si>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</si>
  <si>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</si>
  <si>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</si>
  <si>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</si>
  <si>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</si>
  <si>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</si>
  <si>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</si>
  <si>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</si>
  <si>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</si>
  <si>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</si>
  <si>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</si>
  <si>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</si>
  <si>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</si>
  <si>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</si>
  <si>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</si>
  <si>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</si>
  <si>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</si>
  <si>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</si>
  <si>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</si>
  <si>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</si>
  <si>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</si>
  <si>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</si>
  <si>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</si>
  <si>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</si>
  <si>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</si>
  <si>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</si>
  <si>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</si>
  <si>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</si>
  <si>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</si>
  <si>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</si>
  <si>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</si>
  <si>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</si>
  <si>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</si>
  <si>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</si>
  <si>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</si>
  <si>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</si>
  <si>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</si>
  <si>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</si>
  <si>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</si>
  <si>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</si>
  <si>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</si>
  <si>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</si>
  <si>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</si>
  <si>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</si>
  <si>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</si>
  <si>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</si>
  <si>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</si>
  <si>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</si>
  <si>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</si>
  <si>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</si>
  <si>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</si>
  <si>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</si>
  <si>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</si>
  <si>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</si>
  <si>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</si>
  <si>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</si>
  <si>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</si>
  <si>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</si>
  <si>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</si>
  <si>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</si>
  <si>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</si>
  <si>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</si>
  <si>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</si>
  <si>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</si>
  <si>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</si>
  <si>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</si>
  <si>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</si>
  <si>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</si>
  <si>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</si>
  <si>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</si>
  <si>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</si>
  <si>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</si>
  <si>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</si>
  <si>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</si>
  <si>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</si>
  <si>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</si>
  <si>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</si>
  <si>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</si>
  <si>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</si>
  <si>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</si>
  <si>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</si>
  <si>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</si>
  <si>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</si>
  <si>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</si>
  <si>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</si>
  <si>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</si>
  <si>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</si>
  <si>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</si>
  <si>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</si>
  <si>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</si>
  <si>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</si>
  <si>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</si>
  <si>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</si>
  <si>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</si>
  <si>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</si>
  <si>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</si>
  <si>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</si>
  <si>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</si>
  <si>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</si>
  <si>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</si>
  <si>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</si>
  <si>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</si>
  <si>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</si>
  <si>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</si>
  <si>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</si>
  <si>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</si>
  <si>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</si>
  <si>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</si>
  <si>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</si>
  <si>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</si>
  <si>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</si>
  <si>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</si>
  <si>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</si>
  <si>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</si>
  <si>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</si>
  <si>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</si>
  <si>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</si>
  <si>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</si>
  <si>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</si>
  <si>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</si>
  <si>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</si>
  <si>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</si>
  <si>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</si>
  <si>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</si>
  <si>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</si>
  <si>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</si>
  <si>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</si>
  <si>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</si>
  <si>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</si>
  <si>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</si>
  <si>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</si>
  <si>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</si>
  <si>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</si>
  <si>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</si>
  <si>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</si>
  <si>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</si>
  <si>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</si>
  <si>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</si>
  <si>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</si>
  <si>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</si>
  <si>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</si>
  <si>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</si>
  <si>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</si>
  <si>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</si>
  <si>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</si>
  <si>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</si>
  <si>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</si>
  <si>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</si>
  <si>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</si>
  <si>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</si>
  <si>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</si>
  <si>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</si>
  <si>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</si>
  <si>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</si>
  <si>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</si>
  <si>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</si>
  <si>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</si>
  <si>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</si>
  <si>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</si>
  <si>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</si>
  <si>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</si>
  <si>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</si>
  <si>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</si>
  <si>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</si>
  <si>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</si>
  <si>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</si>
  <si>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</si>
  <si>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</si>
  <si>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</si>
  <si>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</si>
  <si>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</si>
  <si>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</si>
  <si>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</si>
  <si>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</si>
  <si>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</si>
  <si>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</si>
  <si>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</si>
  <si>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</si>
  <si>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</si>
  <si>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</si>
  <si>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</si>
  <si>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</si>
  <si>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</si>
  <si>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</si>
  <si>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</si>
  <si>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</si>
  <si>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</si>
  <si>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</si>
  <si>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</si>
  <si>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</si>
  <si>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</si>
  <si>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</si>
  <si>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</si>
  <si>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</si>
  <si>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</si>
  <si>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</si>
  <si>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</si>
  <si>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</si>
  <si>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</si>
  <si>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</si>
  <si>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</si>
  <si>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</si>
  <si>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</si>
  <si>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</si>
  <si>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</si>
  <si>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</si>
  <si>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</si>
  <si>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</si>
  <si>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</si>
  <si>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</si>
  <si>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</si>
  <si>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</si>
  <si>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</si>
  <si>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</si>
  <si>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</si>
  <si>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</si>
  <si>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</si>
  <si>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</si>
  <si>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</si>
  <si>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</si>
  <si>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</si>
  <si>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</si>
  <si>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</si>
  <si>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</si>
  <si>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</si>
  <si>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</si>
  <si>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</si>
  <si>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</si>
  <si>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</si>
  <si>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</si>
  <si>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</si>
  <si>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</si>
  <si>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</si>
  <si>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</si>
  <si>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</si>
  <si>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</si>
  <si>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</si>
  <si>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</si>
  <si>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</si>
  <si>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</si>
  <si>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</si>
  <si>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</si>
  <si>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</si>
  <si>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</si>
  <si>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</si>
  <si>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</si>
  <si>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</si>
  <si>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</si>
  <si>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</si>
  <si>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</si>
  <si>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</si>
  <si>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</si>
  <si>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</si>
  <si>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</si>
  <si>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</si>
  <si>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</si>
  <si>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</si>
  <si>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</si>
  <si>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</si>
  <si>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</si>
  <si>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</si>
  <si>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</si>
  <si>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</si>
  <si>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</si>
  <si>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</si>
  <si>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</si>
  <si>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</si>
  <si>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</si>
  <si>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</si>
  <si>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</si>
  <si>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</si>
  <si>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</si>
  <si>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</si>
  <si>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</si>
  <si>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</si>
  <si>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</si>
  <si>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</si>
  <si>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</si>
  <si>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</si>
  <si>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</si>
  <si>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</si>
  <si>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</si>
  <si>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</si>
  <si>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</si>
  <si>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</si>
  <si>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</si>
  <si>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</si>
  <si>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</si>
  <si>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</si>
  <si>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</si>
  <si>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</si>
  <si>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</si>
  <si>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</si>
  <si>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</si>
  <si>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</si>
  <si>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</si>
  <si>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</si>
  <si>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</si>
  <si>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</si>
  <si>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</si>
  <si>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</si>
  <si>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</si>
  <si>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</si>
  <si>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</si>
  <si>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</si>
  <si>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</si>
  <si>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</si>
  <si>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</si>
  <si>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</si>
  <si>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</si>
  <si>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</si>
  <si>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</si>
  <si>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</si>
  <si>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</si>
  <si>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</si>
  <si>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</si>
  <si>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</si>
  <si>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</si>
  <si>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</si>
  <si>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</si>
  <si>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</si>
  <si>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</si>
  <si>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</si>
  <si>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</si>
  <si>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</si>
  <si>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</si>
  <si>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</si>
  <si>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</si>
  <si>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</si>
  <si>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</si>
  <si>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</si>
  <si>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</si>
  <si>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</si>
  <si>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</si>
  <si>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</si>
  <si>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</si>
  <si>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</si>
  <si>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</si>
  <si>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</si>
  <si>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</si>
  <si>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</si>
  <si>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</si>
  <si>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</si>
  <si>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</si>
  <si>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</si>
  <si>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</si>
  <si>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</si>
  <si>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</si>
  <si>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</si>
  <si>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</si>
  <si>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</si>
  <si>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</si>
  <si>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</si>
  <si>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</si>
  <si>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</si>
  <si>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</si>
  <si>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</si>
  <si>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</si>
  <si>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</si>
  <si>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</si>
  <si>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</si>
  <si>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</si>
  <si>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</si>
  <si>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</si>
  <si>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</si>
  <si>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</si>
  <si>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</si>
  <si>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</si>
  <si>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</si>
  <si>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</si>
  <si>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</si>
  <si>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</si>
  <si>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</si>
  <si>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</si>
  <si>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</si>
  <si>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</si>
  <si>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</si>
  <si>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</si>
  <si>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</si>
  <si>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</si>
  <si>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</si>
  <si>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</si>
  <si>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</si>
  <si>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</si>
  <si>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</si>
  <si>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</si>
  <si>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</si>
  <si>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</si>
  <si>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</si>
  <si>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</si>
  <si>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</si>
  <si>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</si>
  <si>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</si>
  <si>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</si>
  <si>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</si>
  <si>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</si>
  <si>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</si>
  <si>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</si>
  <si>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</si>
  <si>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</si>
  <si>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</si>
  <si>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</si>
  <si>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</si>
  <si>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</si>
  <si>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</si>
  <si>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</si>
  <si>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</si>
  <si>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</si>
  <si>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</si>
  <si>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</si>
  <si>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</si>
  <si>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</si>
  <si>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</si>
  <si>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</si>
  <si>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</si>
  <si>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</si>
  <si>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</si>
  <si>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</si>
  <si>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</si>
  <si>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</si>
  <si>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</si>
  <si>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</si>
  <si>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</si>
  <si>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</si>
  <si>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</si>
  <si>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</si>
  <si>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</si>
  <si>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</si>
  <si>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</si>
  <si>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</si>
  <si>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</si>
  <si>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</si>
  <si>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</si>
  <si>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</si>
  <si>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</si>
  <si>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</si>
  <si>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</si>
  <si>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</si>
  <si>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</si>
  <si>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</si>
  <si>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</si>
  <si>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</si>
  <si>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</si>
  <si>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</si>
  <si>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</si>
  <si>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</si>
  <si>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</si>
  <si>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</si>
  <si>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</si>
  <si>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</si>
  <si>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</si>
  <si>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</si>
  <si>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</si>
  <si>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</si>
  <si>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</si>
  <si>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</si>
  <si>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</si>
  <si>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</si>
  <si>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</si>
  <si>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</si>
  <si>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</si>
  <si>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</si>
  <si>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</si>
  <si>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</si>
  <si>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</si>
  <si>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</si>
  <si>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</si>
  <si>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</si>
  <si>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</si>
  <si>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</si>
  <si>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</si>
  <si>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</si>
  <si>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</si>
  <si>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</si>
  <si>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</si>
  <si>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</si>
  <si>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</si>
  <si>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</si>
  <si>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</si>
  <si>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</si>
  <si>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</si>
  <si>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</si>
  <si>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</si>
  <si>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</si>
  <si>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</si>
  <si>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</si>
  <si>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</si>
  <si>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</si>
  <si>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</si>
  <si>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</si>
  <si>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</si>
  <si>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</si>
  <si>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</si>
  <si>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</si>
  <si>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</si>
  <si>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</si>
  <si>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</si>
  <si>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</si>
  <si>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</si>
  <si>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</si>
  <si>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</si>
  <si>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</si>
  <si>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</si>
  <si>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</si>
  <si>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</si>
  <si>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</si>
  <si>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</si>
  <si>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</si>
  <si>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</si>
  <si>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</si>
  <si>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</si>
  <si>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</si>
  <si>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</si>
  <si>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</si>
  <si>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</si>
  <si>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</si>
  <si>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</si>
  <si>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</si>
  <si>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</si>
  <si>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</si>
  <si>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</si>
  <si>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</si>
  <si>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</si>
  <si>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</si>
  <si>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</si>
  <si>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</si>
  <si>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</si>
  <si>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</si>
  <si>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</si>
  <si>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</si>
  <si>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</si>
  <si>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</si>
  <si>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</si>
  <si>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</si>
  <si>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</si>
  <si>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</si>
  <si>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</si>
  <si>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</si>
  <si>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</si>
  <si>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</si>
  <si>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</si>
  <si>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</si>
  <si>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</si>
  <si>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</si>
  <si>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</si>
  <si>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</si>
  <si>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</si>
  <si>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</si>
  <si>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</si>
  <si>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</si>
  <si>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</si>
  <si>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</si>
  <si>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</si>
  <si>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</si>
  <si>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</si>
  <si>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</si>
  <si>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</si>
  <si>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</si>
  <si>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</si>
  <si>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</si>
  <si>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</si>
  <si>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</si>
  <si>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</si>
  <si>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</si>
  <si>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</si>
  <si>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</si>
  <si>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</si>
  <si>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</si>
  <si>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</si>
  <si>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</si>
  <si>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</si>
  <si>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</si>
  <si>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</si>
  <si>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</si>
  <si>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</si>
  <si>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</si>
  <si>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</si>
  <si>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</si>
  <si>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</si>
  <si>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</si>
  <si>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</si>
  <si>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</si>
  <si>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</si>
  <si>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</si>
  <si>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</si>
  <si>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</si>
  <si>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</si>
  <si>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</si>
  <si>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</si>
  <si>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</si>
  <si>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</si>
  <si>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</si>
  <si>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</si>
  <si>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</si>
  <si>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</si>
  <si>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</si>
  <si>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</si>
  <si>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</si>
  <si>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</si>
  <si>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</si>
  <si>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</si>
  <si>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</si>
  <si>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</si>
  <si>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</si>
  <si>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</si>
  <si>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</si>
  <si>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</si>
  <si>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</si>
  <si>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</si>
  <si>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</si>
  <si>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</si>
  <si>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</si>
  <si>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</si>
  <si>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</si>
  <si>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</si>
  <si>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</si>
  <si>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</si>
  <si>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</si>
  <si>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</si>
  <si>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</si>
  <si>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</si>
  <si>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</si>
  <si>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</si>
  <si>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</si>
  <si>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</si>
  <si>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</si>
  <si>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</si>
  <si>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</si>
  <si>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</si>
  <si>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</si>
  <si>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</si>
  <si>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</si>
  <si>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</si>
  <si>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</si>
  <si>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</si>
  <si>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</si>
  <si>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</si>
  <si>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</si>
  <si>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</si>
  <si>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</si>
  <si>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</si>
  <si>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</si>
  <si>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</si>
  <si>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</si>
  <si>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</si>
  <si>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</si>
  <si>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</si>
  <si>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</si>
  <si>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</si>
  <si>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</si>
  <si>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</si>
  <si>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</si>
  <si>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</si>
  <si>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</si>
  <si>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</si>
  <si>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</si>
  <si>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</si>
  <si>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</si>
  <si>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</si>
  <si>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</si>
  <si>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</si>
  <si>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</si>
  <si>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</si>
  <si>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</si>
  <si>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</si>
  <si>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</si>
  <si>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</si>
  <si>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</si>
  <si>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</si>
  <si>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</si>
  <si>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</si>
  <si>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</si>
  <si>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</si>
  <si>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</si>
  <si>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</si>
  <si>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</si>
  <si>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</si>
  <si>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</si>
  <si>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</si>
  <si>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</si>
  <si>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</si>
  <si>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</si>
  <si>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</si>
  <si>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</si>
  <si>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</si>
  <si>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</si>
  <si>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</si>
  <si>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</si>
  <si>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</si>
  <si>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</si>
  <si>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</si>
  <si>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</si>
  <si>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</si>
  <si>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</si>
  <si>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</si>
  <si>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</si>
  <si>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</si>
  <si>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</si>
  <si>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</si>
  <si>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</si>
  <si>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</si>
  <si>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</si>
  <si>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</si>
  <si>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</si>
  <si>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</si>
  <si>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</si>
  <si>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</si>
  <si>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</si>
  <si>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</si>
  <si>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</si>
  <si>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</si>
  <si>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</si>
  <si>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</si>
  <si>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</si>
  <si>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</si>
  <si>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</si>
  <si>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</si>
  <si>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</si>
  <si>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</si>
  <si>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</si>
  <si>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</si>
  <si>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</si>
  <si>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</si>
  <si>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</si>
  <si>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</si>
  <si>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</si>
  <si>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</si>
  <si>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</si>
  <si>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</si>
  <si>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</si>
  <si>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</si>
  <si>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</si>
  <si>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</si>
  <si>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</si>
  <si>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</si>
  <si>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</si>
  <si>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</si>
  <si>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</si>
  <si>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</si>
  <si>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</si>
  <si>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</si>
  <si>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</si>
  <si>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</si>
  <si>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</si>
  <si>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</si>
  <si>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</si>
  <si>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</si>
  <si>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</si>
  <si>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</si>
  <si>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</si>
  <si>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</si>
  <si>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</si>
  <si>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</si>
  <si>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</si>
  <si>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</si>
  <si>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</si>
  <si>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</si>
  <si>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</si>
  <si>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</si>
  <si>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</si>
  <si>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</si>
  <si>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</si>
  <si>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</si>
  <si>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</si>
  <si>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</si>
  <si>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</si>
  <si>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</si>
  <si>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</si>
  <si>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</si>
  <si>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</si>
  <si>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</si>
  <si>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</si>
  <si>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</si>
  <si>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</si>
  <si>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</si>
  <si>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</si>
  <si>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</si>
  <si>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</si>
  <si>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</si>
  <si>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</si>
  <si>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</si>
  <si>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</si>
  <si>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</si>
  <si>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</si>
  <si>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</si>
  <si>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</si>
  <si>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</si>
  <si>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</si>
  <si>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</si>
  <si>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</si>
  <si>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</si>
  <si>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</si>
  <si>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</si>
  <si>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</si>
  <si>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</si>
  <si>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</si>
  <si>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</si>
  <si>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</si>
  <si>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</si>
  <si>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</si>
  <si>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</si>
  <si>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</si>
  <si>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</si>
  <si>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</si>
  <si>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</si>
  <si>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</si>
  <si>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</si>
  <si>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</si>
  <si>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</si>
  <si>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</si>
  <si>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</si>
  <si>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</si>
  <si>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</si>
  <si>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</si>
  <si>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</si>
  <si>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</si>
  <si>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</si>
  <si>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</si>
  <si>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</si>
  <si>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</si>
  <si>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</si>
  <si>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</si>
  <si>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</si>
  <si>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</si>
  <si>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</si>
  <si>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</si>
  <si>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</si>
  <si>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</si>
  <si>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</si>
  <si>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</si>
  <si>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</si>
  <si>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</si>
  <si>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</si>
  <si>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</si>
  <si>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</si>
  <si>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</si>
  <si>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</si>
  <si>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</si>
  <si>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</si>
  <si>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</si>
  <si>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</si>
  <si>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</si>
  <si>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</si>
  <si>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</si>
  <si>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</si>
  <si>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</si>
  <si>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</si>
  <si>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</si>
  <si>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</si>
  <si>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</si>
  <si>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</si>
  <si>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</si>
  <si>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</si>
  <si>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</si>
  <si>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</si>
  <si>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</si>
  <si>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</si>
  <si>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</si>
  <si>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</si>
  <si>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</si>
  <si>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</si>
  <si>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</si>
  <si>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</si>
  <si>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</si>
  <si>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</si>
  <si>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</si>
  <si>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</si>
  <si>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</si>
  <si>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</si>
  <si>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</si>
  <si>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</si>
  <si>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</si>
  <si>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</si>
  <si>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</si>
  <si>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</si>
  <si>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</si>
  <si>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</si>
  <si>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</si>
  <si>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</si>
  <si>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</si>
  <si>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</si>
  <si>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</si>
  <si>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</si>
  <si>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</si>
  <si>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</si>
  <si>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</si>
  <si>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</si>
  <si>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</si>
  <si>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</si>
  <si>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</si>
  <si>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</si>
  <si>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</si>
  <si>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</si>
  <si>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</si>
  <si>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</si>
  <si>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</si>
  <si>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</si>
  <si>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</si>
  <si>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</si>
  <si>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</si>
  <si>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</si>
  <si>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</si>
  <si>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</si>
  <si>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</si>
  <si>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</si>
  <si>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</si>
  <si>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</si>
  <si>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</si>
  <si>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</si>
  <si>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</si>
  <si>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</si>
  <si>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</si>
  <si>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</si>
  <si>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</si>
  <si>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</si>
  <si>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</si>
  <si>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</si>
  <si>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</si>
  <si>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</si>
  <si>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</si>
  <si>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</si>
  <si>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</si>
  <si>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</si>
  <si>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</si>
  <si>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</si>
  <si>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</si>
  <si>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</si>
  <si>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</si>
  <si>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</si>
  <si>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</si>
  <si>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</si>
  <si>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</si>
  <si>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</si>
  <si>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</si>
  <si>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</si>
  <si>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</si>
  <si>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</si>
  <si>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</si>
  <si>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</si>
  <si>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</si>
  <si>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</si>
  <si>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</si>
  <si>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</si>
  <si>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</si>
  <si>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</si>
  <si>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</si>
  <si>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</si>
  <si>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</si>
  <si>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</si>
  <si>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</si>
  <si>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</si>
  <si>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</si>
  <si>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</si>
  <si>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</si>
  <si>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</si>
  <si>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</si>
  <si>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</si>
  <si>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</si>
  <si>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</si>
  <si>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</si>
  <si>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</si>
  <si>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</si>
  <si>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</si>
  <si>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</si>
  <si>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</si>
  <si>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</si>
  <si>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</si>
  <si>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</si>
  <si>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</si>
  <si>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</si>
  <si>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</si>
  <si>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</si>
  <si>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</si>
  <si>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</si>
  <si>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</si>
  <si>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</si>
  <si>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</si>
  <si>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</si>
  <si>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</si>
  <si>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</si>
  <si>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</si>
  <si>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</si>
  <si>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</si>
  <si>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</si>
  <si>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</si>
  <si>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</si>
  <si>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</si>
  <si>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</si>
  <si>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</si>
  <si>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</si>
  <si>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</si>
  <si>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</si>
  <si>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</si>
  <si>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</si>
  <si>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</si>
  <si>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</si>
  <si>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</si>
  <si>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</si>
  <si>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</si>
  <si>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</si>
  <si>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</si>
  <si>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</si>
  <si>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</si>
  <si>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</si>
  <si>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</si>
  <si>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</si>
  <si>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</si>
  <si>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</si>
  <si>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</si>
  <si>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</si>
  <si>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</si>
  <si>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</si>
  <si>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</si>
  <si>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</si>
  <si>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</si>
  <si>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</si>
  <si>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</si>
  <si>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</si>
  <si>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</si>
  <si>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</si>
  <si>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</si>
  <si>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</si>
  <si>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</si>
  <si>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</si>
  <si>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</si>
  <si>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</si>
  <si>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</si>
  <si>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</si>
  <si>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</si>
  <si>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</si>
  <si>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</si>
  <si>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</si>
  <si>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</si>
  <si>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</si>
  <si>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</si>
  <si>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</si>
  <si>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</si>
  <si>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</si>
  <si>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</si>
  <si>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</si>
  <si>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</si>
  <si>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</si>
  <si>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</si>
  <si>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</si>
  <si>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</si>
  <si>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</si>
  <si>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</si>
  <si>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</si>
  <si>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</si>
  <si>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</si>
  <si>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</si>
  <si>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</si>
  <si>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</si>
  <si>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</si>
  <si>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</si>
  <si>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</si>
  <si>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</si>
  <si>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</si>
  <si>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</si>
  <si>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</si>
  <si>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</si>
  <si>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</si>
  <si>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</si>
  <si>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</si>
  <si>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</si>
  <si>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</si>
  <si>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</si>
  <si>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</si>
  <si>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</si>
  <si>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</si>
  <si>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</si>
  <si>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</si>
  <si>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</si>
  <si>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</si>
  <si>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</si>
  <si>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</si>
  <si>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</si>
  <si>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</si>
  <si>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</si>
  <si>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</si>
  <si>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</si>
  <si>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</si>
  <si>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</si>
  <si>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</si>
  <si>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</si>
  <si>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</si>
  <si>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</si>
  <si>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</si>
  <si>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</si>
  <si>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</si>
  <si>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</si>
  <si>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</si>
  <si>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</si>
  <si>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</si>
  <si>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</si>
  <si>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</si>
  <si>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</si>
  <si>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</si>
  <si>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</si>
  <si>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</si>
  <si>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</si>
  <si>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</si>
  <si>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</si>
  <si>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</si>
  <si>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</si>
  <si>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</si>
  <si>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</si>
  <si>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</si>
  <si>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</si>
  <si>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</si>
  <si>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</si>
  <si>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</si>
  <si>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</si>
  <si>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</si>
  <si>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</si>
  <si>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</si>
  <si>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</si>
  <si>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</si>
  <si>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</si>
  <si>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</si>
  <si>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</si>
  <si>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</si>
  <si>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</si>
  <si>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</si>
  <si>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</si>
  <si>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</si>
  <si>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</si>
  <si>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</si>
  <si>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</si>
  <si>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</si>
  <si>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</si>
  <si>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</si>
  <si>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</si>
  <si>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</si>
  <si>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</si>
  <si>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</si>
  <si>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</si>
  <si>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</si>
  <si>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</si>
  <si>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</si>
  <si>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</si>
  <si>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</si>
  <si>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</si>
  <si>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</si>
  <si>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</si>
  <si>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</si>
  <si>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</si>
  <si>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</si>
  <si>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</si>
  <si>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</si>
  <si>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</si>
  <si>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</si>
  <si>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</si>
  <si>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</si>
  <si>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</si>
  <si>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</si>
  <si>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</si>
  <si>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</si>
  <si>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</si>
  <si>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</si>
  <si>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</si>
  <si>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</si>
  <si>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</si>
  <si>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</si>
  <si>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</si>
  <si>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</si>
  <si>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</si>
  <si>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</si>
  <si>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</si>
  <si>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</si>
  <si>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</si>
  <si>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</si>
  <si>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</si>
  <si>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</si>
  <si>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</si>
  <si>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</si>
  <si>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</si>
  <si>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</si>
  <si>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</si>
  <si>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</si>
  <si>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</si>
  <si>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</si>
  <si>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</si>
  <si>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</si>
  <si>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</si>
  <si>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</si>
  <si>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</si>
  <si>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</si>
  <si>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</si>
  <si>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</si>
  <si>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</si>
  <si>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</si>
  <si>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</si>
  <si>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</si>
  <si>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</si>
  <si>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</si>
  <si>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</si>
  <si>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</si>
  <si>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</si>
  <si>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</si>
  <si>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</si>
  <si>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</si>
  <si>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</si>
  <si>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</si>
  <si>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</si>
  <si>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</si>
  <si>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</si>
  <si>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</si>
  <si>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</si>
  <si>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</si>
  <si>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</si>
  <si>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</si>
  <si>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</si>
  <si>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</si>
  <si>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</si>
  <si>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</si>
  <si>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</si>
  <si>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</si>
  <si>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</si>
  <si>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</si>
  <si>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</si>
  <si>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</si>
  <si>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</si>
  <si>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</si>
  <si>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</si>
  <si>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</si>
  <si>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</si>
  <si>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</si>
  <si>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</si>
  <si>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</si>
  <si>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</si>
  <si>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</si>
  <si>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</si>
  <si>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</si>
  <si>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</si>
  <si>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</si>
  <si>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</si>
  <si>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</si>
  <si>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</si>
  <si>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</si>
  <si>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</si>
  <si>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</si>
  <si>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</si>
  <si>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</si>
  <si>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</si>
  <si>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</si>
  <si>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</si>
  <si>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</si>
  <si>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</si>
  <si>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</si>
  <si>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</si>
  <si>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</si>
  <si>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</si>
  <si>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</si>
  <si>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</si>
  <si>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</si>
  <si>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</si>
  <si>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</si>
  <si>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</si>
  <si>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</si>
  <si>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</si>
  <si>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</si>
  <si>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</si>
  <si>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</si>
  <si>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</si>
  <si>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</si>
  <si>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</si>
  <si>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</si>
  <si>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</si>
  <si>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</si>
  <si>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</si>
  <si>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</si>
  <si>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</si>
  <si>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</si>
  <si>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</si>
  <si>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</si>
  <si>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</si>
  <si>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</si>
  <si>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</si>
  <si>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</si>
  <si>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</si>
  <si>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</si>
  <si>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</si>
  <si>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</si>
  <si>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</si>
  <si>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</si>
  <si>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</si>
  <si>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</si>
  <si>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</si>
  <si>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</si>
  <si>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</si>
  <si>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</si>
  <si>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</si>
  <si>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</si>
  <si>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</si>
  <si>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</si>
  <si>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</si>
  <si>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</si>
  <si>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</si>
  <si>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</si>
  <si>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</si>
  <si>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</si>
  <si>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</si>
  <si>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</si>
  <si>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</si>
  <si>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</si>
  <si>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</si>
  <si>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</si>
  <si>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</si>
  <si>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</si>
  <si>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</si>
  <si>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</si>
  <si>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</si>
  <si>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</si>
  <si>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</si>
  <si>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</si>
  <si>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</si>
  <si>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</si>
  <si>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</si>
  <si>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</si>
  <si>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</si>
  <si>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</si>
  <si>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</si>
  <si>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</si>
  <si>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</si>
  <si>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</si>
  <si>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</si>
  <si>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</si>
  <si>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</si>
  <si>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</si>
  <si>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</si>
  <si>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</si>
  <si>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</si>
  <si>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</si>
  <si>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</si>
  <si>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</si>
  <si>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</si>
  <si>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</si>
  <si>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</si>
  <si>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</si>
  <si>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</si>
  <si>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</si>
  <si>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</si>
  <si>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</si>
  <si>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</si>
  <si>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</si>
  <si>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</si>
  <si>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</si>
  <si>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</si>
  <si>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</si>
  <si>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</si>
  <si>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</si>
  <si>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</si>
  <si>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</si>
  <si>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</si>
  <si>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</si>
  <si>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</si>
  <si>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</si>
  <si>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</si>
  <si>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</si>
  <si>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</si>
  <si>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</si>
  <si>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</si>
  <si>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</si>
  <si>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</si>
  <si>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</si>
  <si>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</si>
  <si>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</si>
  <si>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</si>
  <si>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</si>
  <si>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</si>
  <si>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</si>
  <si>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</si>
  <si>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</si>
  <si>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</si>
  <si>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</si>
  <si>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</si>
  <si>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</si>
  <si>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</si>
  <si>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</si>
  <si>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</si>
  <si>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</si>
  <si>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</si>
  <si>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</si>
  <si>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</si>
  <si>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</si>
  <si>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</si>
  <si>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</si>
  <si>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</si>
  <si>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</si>
  <si>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</si>
  <si>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</si>
  <si>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</si>
  <si>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</si>
  <si>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</si>
  <si>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</si>
  <si>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</si>
  <si>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</si>
  <si>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</si>
  <si>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</si>
  <si>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</si>
  <si>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</si>
  <si>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</si>
  <si>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</si>
  <si>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</si>
  <si>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</si>
  <si>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</si>
  <si>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</si>
  <si>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</si>
  <si>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</si>
  <si>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</si>
  <si>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</si>
  <si>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</si>
  <si>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</si>
  <si>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</si>
  <si>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</si>
  <si>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</si>
  <si>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</si>
  <si>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</si>
  <si>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</si>
  <si>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</si>
  <si>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</si>
  <si>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</si>
  <si>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</si>
  <si>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</si>
  <si>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</si>
  <si>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</si>
  <si>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</si>
  <si>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</si>
  <si>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</si>
  <si>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</si>
  <si>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</si>
  <si>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</si>
  <si>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</si>
  <si>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</si>
  <si>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</si>
  <si>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</si>
  <si>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</si>
  <si>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</si>
  <si>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</si>
  <si>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</si>
  <si>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</si>
  <si>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</si>
  <si>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</si>
  <si>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</si>
  <si>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</si>
  <si>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</si>
  <si>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</si>
  <si>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</si>
  <si>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</si>
  <si>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</si>
  <si>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</si>
  <si>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</si>
  <si>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</si>
  <si>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</si>
  <si>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</si>
  <si>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</si>
  <si>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</si>
  <si>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</si>
  <si>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</si>
  <si>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</si>
  <si>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</si>
  <si>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</si>
  <si>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</si>
  <si>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</si>
  <si>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</si>
  <si>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</si>
  <si>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</si>
  <si>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</si>
  <si>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</si>
  <si>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</si>
  <si>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</si>
  <si>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</si>
  <si>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</si>
  <si>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</si>
  <si>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</si>
  <si>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</si>
  <si>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</si>
  <si>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</si>
  <si>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</si>
  <si>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</si>
  <si>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</si>
  <si>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</si>
  <si>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</si>
  <si>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</si>
  <si>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</si>
  <si>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</si>
  <si>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</si>
  <si>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</si>
  <si>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</si>
  <si>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</si>
  <si>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</si>
  <si>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</si>
  <si>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</si>
  <si>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</si>
  <si>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</si>
  <si>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</si>
  <si>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</si>
  <si>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</si>
  <si>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</si>
  <si>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</si>
  <si>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</si>
  <si>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</si>
  <si>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</si>
  <si>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</si>
  <si>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</si>
  <si>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</si>
  <si>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</si>
  <si>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</si>
  <si>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</si>
  <si>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</si>
  <si>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</si>
  <si>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</si>
  <si>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</si>
  <si>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</si>
  <si>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</si>
  <si>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</si>
  <si>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</si>
  <si>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</si>
  <si>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</si>
  <si>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</si>
  <si>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</si>
  <si>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</si>
  <si>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</si>
  <si>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</si>
  <si>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</si>
  <si>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</si>
  <si>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</si>
  <si>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</si>
  <si>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</si>
  <si>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</si>
  <si>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</si>
  <si>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</si>
  <si>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</si>
  <si>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</si>
  <si>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</si>
  <si>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</si>
  <si>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</si>
  <si>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</si>
  <si>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</si>
  <si>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</si>
  <si>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</si>
  <si>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</si>
  <si>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</si>
  <si>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</si>
  <si>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</si>
  <si>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</si>
  <si>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</si>
  <si>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</si>
  <si>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</si>
  <si>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</si>
  <si>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</si>
  <si>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</si>
  <si>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</si>
  <si>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</si>
  <si>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</si>
  <si>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</si>
  <si>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</si>
  <si>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</si>
  <si>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</si>
  <si>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</si>
  <si>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</si>
  <si>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</si>
  <si>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</si>
  <si>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</si>
  <si>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</si>
  <si>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</si>
  <si>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</si>
  <si>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</si>
  <si>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</si>
  <si>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</si>
  <si>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</si>
  <si>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</si>
  <si>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</si>
  <si>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</si>
  <si>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</si>
  <si>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</si>
  <si>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</si>
  <si>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</si>
  <si>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</si>
  <si>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</si>
  <si>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</si>
  <si>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</si>
  <si>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</si>
  <si>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</si>
  <si>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</si>
  <si>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</si>
  <si>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</si>
  <si>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</si>
  <si>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</si>
  <si>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</si>
  <si>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</si>
  <si>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</si>
  <si>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</si>
  <si>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</si>
  <si>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</si>
  <si>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</si>
  <si>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</si>
  <si>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</si>
  <si>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</si>
  <si>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</si>
  <si>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</si>
  <si>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</si>
  <si>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</si>
  <si>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</si>
  <si>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</si>
  <si>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</si>
  <si>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</si>
  <si>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</si>
  <si>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</si>
  <si>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</si>
  <si>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</si>
  <si>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</si>
  <si>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</si>
  <si>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</si>
  <si>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</si>
  <si>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</si>
  <si>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</si>
  <si>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</si>
  <si>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</si>
  <si>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</si>
  <si>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</si>
  <si>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</si>
  <si>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</si>
  <si>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</si>
  <si>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</si>
  <si>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</si>
  <si>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</si>
  <si>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</si>
  <si>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</si>
  <si>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</si>
  <si>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</si>
  <si>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</si>
  <si>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</si>
  <si>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</si>
  <si>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</si>
  <si>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</si>
  <si>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</si>
  <si>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</si>
  <si>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</si>
  <si>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</si>
  <si>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</si>
  <si>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</si>
  <si>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</si>
  <si>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</si>
  <si>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</si>
  <si>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</si>
  <si>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</si>
  <si>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</si>
  <si>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</si>
  <si>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</si>
  <si>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</si>
  <si>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</si>
  <si>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</si>
  <si>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</si>
  <si>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</si>
  <si>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</si>
  <si>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</si>
  <si>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</si>
  <si>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</si>
  <si>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</si>
  <si>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</si>
  <si>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</si>
  <si>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</si>
  <si>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</si>
  <si>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</si>
  <si>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</si>
  <si>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</si>
  <si>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</si>
  <si>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</si>
  <si>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</si>
  <si>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</si>
  <si>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</si>
  <si>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</si>
  <si>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</si>
  <si>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</si>
  <si>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</si>
  <si>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</si>
  <si>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</si>
  <si>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</si>
  <si>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</si>
  <si>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</si>
  <si>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</si>
  <si>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</si>
  <si>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</si>
  <si>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</si>
  <si>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</si>
  <si>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</si>
  <si>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</si>
  <si>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</si>
  <si>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</si>
  <si>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</si>
  <si>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</si>
  <si>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</si>
  <si>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</si>
  <si>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</si>
  <si>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</si>
  <si>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</si>
  <si>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</si>
  <si>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</si>
  <si>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</si>
  <si>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</si>
  <si>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</si>
  <si>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</si>
  <si>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</si>
  <si>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</si>
  <si>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</si>
  <si>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</si>
  <si>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</si>
  <si>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</si>
  <si>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</si>
  <si>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</si>
  <si>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</si>
  <si>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</si>
  <si>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</si>
  <si>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</si>
  <si>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</si>
  <si>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</si>
  <si>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</si>
  <si>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</si>
  <si>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</si>
  <si>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</si>
  <si>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</si>
  <si>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</si>
  <si>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</si>
  <si>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</si>
  <si>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</si>
  <si>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</si>
  <si>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</si>
  <si>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</si>
  <si>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</si>
  <si>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</si>
  <si>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</si>
  <si>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</si>
  <si>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</si>
  <si>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</si>
  <si>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</si>
  <si>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</si>
  <si>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</si>
  <si>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</si>
  <si>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</si>
  <si>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</si>
  <si>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</si>
  <si>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</si>
  <si>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</si>
  <si>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</si>
  <si>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</si>
  <si>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</si>
  <si>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</si>
  <si>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</si>
  <si>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</si>
  <si>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</si>
  <si>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</si>
  <si>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</si>
  <si>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</si>
  <si>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</si>
  <si>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</si>
  <si>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</si>
  <si>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</si>
  <si>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</si>
  <si>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</si>
  <si>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</si>
  <si>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</si>
  <si>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</si>
  <si>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</si>
  <si>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</si>
  <si>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</si>
  <si>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</si>
  <si>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</si>
  <si>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</si>
  <si>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</si>
  <si>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</si>
  <si>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</si>
  <si>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</si>
  <si>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</si>
  <si>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</si>
  <si>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</si>
  <si>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</si>
  <si>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</si>
  <si>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</si>
  <si>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</si>
  <si>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</si>
  <si>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</si>
  <si>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</si>
  <si>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</si>
  <si>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</si>
  <si>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</si>
  <si>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</si>
  <si>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</si>
  <si>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</si>
  <si>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</si>
  <si>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</si>
  <si>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</si>
  <si>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</si>
  <si>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</si>
  <si>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</si>
  <si>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</si>
  <si>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</si>
  <si>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</si>
  <si>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</si>
  <si>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</si>
  <si>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</si>
  <si>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</si>
  <si>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</si>
  <si>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</si>
  <si>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</si>
  <si>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</si>
  <si>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</si>
  <si>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</si>
  <si>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</si>
  <si>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</si>
  <si>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</si>
  <si>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</si>
  <si>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</si>
  <si>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</si>
  <si>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</si>
  <si>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</si>
  <si>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</si>
  <si>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</si>
  <si>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</si>
  <si>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</si>
  <si>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</si>
  <si>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</si>
  <si>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</si>
  <si>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</si>
  <si>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</si>
  <si>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</si>
  <si>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</si>
  <si>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</si>
  <si>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</si>
  <si>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</si>
  <si>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</si>
  <si>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</si>
  <si>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</si>
  <si>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</si>
  <si>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</si>
  <si>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</si>
  <si>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</si>
  <si>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</si>
  <si>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</si>
  <si>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</si>
  <si>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</si>
  <si>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</si>
  <si>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</si>
  <si>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</si>
  <si>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</si>
  <si>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</si>
  <si>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</si>
  <si>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</si>
  <si>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</si>
  <si>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</si>
  <si>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</si>
  <si>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</si>
  <si>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</si>
  <si>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</si>
  <si>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</si>
  <si>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</si>
  <si>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</si>
  <si>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</si>
  <si>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</si>
  <si>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</si>
  <si>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</si>
  <si>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</si>
  <si>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</si>
  <si>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</si>
  <si>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</si>
  <si>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</si>
  <si>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</si>
  <si>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</si>
  <si>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</si>
  <si>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</si>
  <si>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</si>
  <si>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</si>
  <si>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</si>
  <si>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</si>
  <si>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</si>
  <si>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</si>
  <si>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</si>
  <si>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</si>
  <si>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</si>
  <si>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</si>
  <si>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</si>
  <si>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</si>
  <si>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</si>
  <si>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</si>
  <si>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</si>
  <si>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</si>
  <si>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</si>
  <si>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</si>
  <si>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</si>
  <si>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</si>
  <si>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</si>
  <si>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</si>
  <si>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</si>
  <si>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</si>
  <si>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</si>
  <si>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</si>
  <si>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</si>
  <si>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</si>
  <si>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</si>
  <si>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</si>
  <si>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</si>
  <si>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</si>
  <si>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</si>
  <si>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</si>
  <si>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</si>
  <si>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</si>
  <si>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</si>
  <si>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</si>
  <si>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</si>
  <si>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</si>
  <si>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</si>
  <si>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</si>
  <si>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</si>
  <si>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</si>
  <si>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</si>
  <si>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</si>
  <si>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</si>
  <si>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</si>
  <si>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</si>
  <si>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</si>
  <si>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</si>
  <si>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</si>
  <si>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</si>
  <si>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</si>
  <si>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</si>
  <si>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</si>
  <si>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</si>
  <si>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</si>
  <si>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</si>
  <si>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</si>
  <si>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</si>
  <si>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</si>
  <si>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</si>
  <si>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</si>
  <si>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</si>
  <si>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</si>
  <si>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</si>
  <si>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</si>
  <si>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</si>
  <si>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</si>
  <si>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</si>
  <si>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</si>
  <si>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</si>
  <si>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</si>
  <si>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</si>
  <si>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</si>
  <si>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</si>
  <si>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</si>
  <si>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</si>
  <si>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</si>
  <si>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</si>
  <si>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</si>
  <si>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</si>
  <si>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</si>
  <si>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</si>
  <si>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</si>
  <si>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</si>
  <si>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</si>
  <si>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</si>
  <si>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</si>
  <si>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</si>
  <si>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</si>
  <si>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</si>
  <si>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</si>
  <si>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</si>
  <si>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</si>
  <si>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</si>
  <si>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</si>
  <si>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</si>
  <si>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</si>
  <si>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</si>
  <si>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</si>
  <si>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</si>
  <si>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</si>
  <si>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</si>
  <si>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</si>
  <si>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</si>
  <si>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</si>
  <si>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</si>
  <si>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</si>
  <si>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</si>
  <si>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</si>
  <si>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</si>
  <si>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</si>
  <si>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</si>
  <si>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</si>
  <si>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</si>
  <si>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</si>
  <si>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</si>
  <si>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</si>
  <si>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</si>
  <si>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</si>
  <si>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</si>
  <si>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</si>
  <si>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</si>
  <si>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</si>
  <si>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</si>
  <si>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</si>
  <si>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</si>
  <si>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</si>
  <si>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</si>
  <si>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</si>
  <si>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</si>
  <si>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</si>
  <si>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</si>
  <si>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</si>
  <si>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</si>
  <si>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</si>
  <si>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</si>
  <si>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</si>
  <si>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</si>
  <si>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</si>
  <si>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</si>
  <si>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</si>
  <si>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</si>
  <si>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</si>
  <si>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</si>
  <si>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</si>
  <si>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</si>
  <si>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</si>
  <si>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</si>
  <si>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</si>
  <si>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</si>
  <si>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</si>
  <si>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</si>
  <si>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</si>
  <si>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</si>
  <si>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</si>
  <si>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</si>
  <si>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</si>
  <si>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</si>
  <si>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</si>
  <si>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</si>
  <si>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</si>
  <si>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</si>
  <si>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</si>
  <si>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</si>
  <si>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</si>
  <si>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</si>
  <si>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</si>
  <si>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</si>
  <si>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</si>
  <si>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</si>
  <si>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</si>
  <si>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</si>
  <si>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</si>
  <si>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</si>
  <si>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</si>
  <si>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</si>
  <si>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</si>
  <si>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</si>
  <si>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</si>
  <si>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</si>
  <si>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</si>
  <si>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</si>
  <si>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</si>
  <si>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</si>
  <si>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</si>
  <si>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</si>
  <si>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</si>
  <si>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</si>
  <si>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</si>
  <si>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</si>
  <si>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</si>
  <si>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</si>
  <si>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</si>
  <si>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</si>
  <si>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</si>
  <si>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</si>
  <si>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</si>
  <si>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</si>
  <si>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</si>
  <si>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</si>
  <si>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</si>
  <si>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</si>
  <si>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</si>
  <si>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</si>
  <si>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</si>
  <si>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</si>
  <si>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</si>
  <si>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</si>
  <si>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</si>
  <si>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</si>
  <si>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</si>
  <si>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</si>
  <si>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</si>
  <si>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</si>
  <si>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</si>
  <si>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</si>
  <si>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</si>
  <si>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</si>
  <si>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</si>
  <si>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</si>
  <si>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</si>
  <si>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</si>
  <si>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</si>
  <si>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</si>
  <si>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</si>
  <si>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</si>
  <si>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</si>
  <si>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</si>
  <si>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</si>
  <si>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</si>
  <si>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</si>
  <si>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</si>
  <si>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</si>
  <si>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</si>
  <si>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</si>
  <si>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</si>
  <si>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</si>
  <si>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</si>
  <si>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</si>
  <si>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</si>
  <si>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</si>
  <si>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</si>
  <si>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</si>
  <si>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</si>
  <si>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</si>
  <si>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</si>
  <si>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</si>
  <si>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</si>
  <si>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</si>
  <si>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</si>
  <si>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</si>
  <si>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</si>
  <si>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</si>
  <si>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</si>
  <si>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</si>
  <si>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</si>
  <si>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</si>
  <si>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</si>
  <si>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</si>
  <si>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</si>
  <si>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</si>
  <si>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</si>
  <si>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</si>
  <si>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</si>
  <si>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</si>
  <si>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</si>
  <si>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</si>
  <si>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</si>
  <si>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</si>
  <si>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</si>
  <si>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</si>
  <si>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</si>
  <si>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</si>
  <si>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</si>
  <si>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</si>
  <si>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</si>
  <si>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</si>
  <si>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</si>
  <si>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</si>
  <si>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</si>
  <si>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</si>
  <si>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</si>
  <si>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</si>
  <si>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</si>
  <si>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</si>
  <si>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</si>
  <si>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</si>
  <si>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</si>
  <si>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</si>
  <si>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</si>
  <si>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</si>
  <si>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</si>
  <si>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</si>
  <si>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</si>
  <si>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</si>
  <si>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</si>
  <si>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</si>
  <si>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</si>
  <si>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</si>
  <si>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</si>
  <si>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</si>
  <si>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</si>
  <si>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</si>
  <si>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</si>
  <si>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</si>
  <si>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</si>
  <si>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</si>
  <si>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</si>
  <si>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</si>
  <si>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</si>
  <si>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</si>
  <si>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</si>
  <si>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</si>
  <si>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</si>
  <si>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</si>
  <si>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</si>
  <si>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</si>
  <si>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</si>
  <si>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</si>
  <si>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</si>
  <si>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</si>
  <si>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</si>
  <si>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</si>
  <si>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</si>
  <si>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</si>
  <si>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</si>
  <si>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</si>
  <si>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</si>
  <si>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</si>
  <si>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</si>
  <si>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</si>
  <si>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</si>
  <si>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</si>
  <si>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</si>
  <si>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</si>
  <si>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</si>
  <si>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</si>
  <si>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</si>
  <si>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</si>
  <si>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</si>
  <si>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</si>
  <si>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</si>
  <si>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</si>
  <si>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</si>
  <si>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</si>
  <si>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</si>
  <si>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</si>
  <si>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</si>
  <si>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</si>
  <si>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</si>
  <si>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</si>
  <si>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</si>
  <si>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</si>
  <si>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</si>
  <si>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</si>
  <si>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</si>
  <si>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</si>
  <si>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</si>
  <si>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</si>
  <si>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</si>
  <si>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</si>
  <si>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</si>
  <si>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</si>
  <si>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</si>
  <si>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</si>
  <si>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</si>
  <si>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</si>
  <si>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</si>
  <si>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</si>
  <si>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</si>
  <si>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</si>
  <si>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</si>
  <si>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</si>
  <si>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</si>
  <si>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</si>
  <si>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</si>
  <si>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</si>
  <si>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</si>
  <si>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</si>
  <si>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</si>
  <si>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</si>
  <si>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</si>
  <si>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</si>
  <si>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</si>
  <si>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</si>
  <si>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</si>
  <si>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</si>
  <si>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</si>
  <si>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</si>
  <si>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</si>
  <si>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</si>
  <si>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</si>
  <si>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</si>
  <si>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</si>
  <si>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</si>
  <si>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</si>
  <si>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</si>
  <si>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</si>
  <si>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</si>
  <si>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</si>
  <si>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</si>
  <si>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</si>
  <si>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</si>
  <si>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</si>
  <si>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</si>
  <si>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</si>
  <si>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</si>
  <si>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</si>
  <si>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</si>
  <si>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</si>
  <si>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</si>
  <si>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</si>
  <si>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</si>
  <si>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</si>
  <si>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</si>
  <si>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</si>
  <si>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</si>
  <si>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</si>
  <si>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</si>
  <si>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</si>
  <si>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</si>
  <si>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</si>
  <si>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</si>
  <si>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</si>
  <si>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</si>
  <si>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</si>
  <si>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</si>
  <si>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</si>
  <si>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</si>
  <si>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</si>
  <si>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</si>
  <si>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</si>
  <si>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</si>
  <si>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</si>
  <si>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</si>
  <si>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</si>
  <si>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</si>
  <si>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</si>
  <si>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</si>
  <si>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</si>
  <si>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</si>
  <si>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</si>
  <si>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</si>
  <si>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</si>
  <si>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</si>
  <si>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</si>
  <si>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</si>
  <si>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</si>
  <si>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</si>
  <si>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</si>
  <si>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</si>
  <si>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</si>
  <si>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</si>
  <si>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</si>
  <si>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</si>
  <si>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</si>
  <si>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</si>
  <si>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</si>
  <si>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</si>
  <si>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</si>
  <si>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</si>
  <si>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</si>
  <si>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</si>
  <si>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</si>
  <si>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</si>
  <si>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</si>
  <si>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</si>
  <si>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</si>
  <si>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</si>
  <si>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</si>
  <si>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</si>
  <si>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</si>
  <si>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</si>
  <si>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</si>
  <si>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</si>
  <si>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</si>
  <si>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</si>
  <si>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</si>
  <si>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</si>
  <si>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</si>
  <si>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</si>
  <si>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</si>
  <si>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</si>
  <si>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</si>
  <si>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</si>
  <si>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</si>
  <si>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</si>
  <si>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</si>
  <si>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</si>
  <si>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</si>
  <si>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</si>
  <si>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</si>
  <si>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</si>
  <si>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</si>
  <si>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</si>
  <si>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</si>
  <si>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</si>
  <si>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</si>
  <si>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</si>
  <si>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</si>
  <si>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</si>
  <si>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</si>
  <si>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</si>
  <si>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</si>
  <si>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</si>
  <si>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</si>
  <si>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</si>
  <si>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</si>
  <si>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</si>
  <si>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</si>
  <si>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</si>
  <si>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</si>
  <si>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</si>
  <si>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</si>
  <si>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</si>
  <si>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</si>
  <si>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</si>
  <si>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</si>
  <si>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</si>
  <si>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</si>
  <si>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</si>
  <si>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</si>
  <si>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</si>
  <si>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</si>
  <si>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</si>
  <si>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</si>
  <si>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</si>
  <si>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</si>
  <si>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</si>
  <si>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</si>
  <si>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</si>
  <si>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</si>
  <si>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</si>
  <si>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</si>
  <si>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</si>
  <si>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</si>
  <si>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</si>
  <si>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</si>
  <si>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</si>
  <si>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</si>
  <si>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</si>
  <si>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</si>
  <si>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</si>
  <si>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</si>
  <si>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</si>
  <si>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</si>
  <si>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</si>
  <si>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</si>
  <si>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</si>
  <si>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</si>
  <si>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</si>
  <si>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</si>
  <si>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</si>
  <si>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</si>
  <si>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</si>
  <si>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</si>
  <si>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</si>
  <si>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</si>
  <si>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</si>
  <si>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</si>
  <si>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</si>
  <si>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</si>
  <si>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</si>
  <si>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</si>
  <si>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</si>
  <si>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</si>
  <si>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</si>
  <si>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</si>
  <si>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</si>
  <si>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</si>
  <si>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</si>
  <si>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</si>
  <si>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</si>
  <si>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</si>
  <si>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</si>
  <si>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</si>
  <si>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</si>
  <si>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</si>
  <si>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</si>
  <si>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</si>
  <si>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</si>
  <si>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</si>
  <si>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</si>
  <si>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</si>
  <si>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</si>
  <si>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</si>
  <si>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</si>
  <si>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</si>
  <si>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</si>
  <si>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</si>
  <si>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</si>
  <si>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</si>
  <si>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</si>
  <si>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</si>
  <si>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</si>
  <si>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</si>
  <si>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</si>
  <si>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</si>
  <si>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</si>
  <si>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</si>
  <si>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</si>
  <si>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</si>
  <si>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</si>
  <si>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</si>
  <si>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</si>
  <si>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</si>
  <si>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</si>
  <si>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</si>
  <si>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</si>
  <si>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</si>
  <si>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</si>
  <si>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</si>
  <si>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</si>
  <si>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</si>
  <si>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</si>
  <si>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</si>
  <si>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</si>
  <si>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</si>
  <si>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</si>
  <si>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</si>
  <si>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</si>
  <si>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</si>
  <si>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</si>
  <si>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</si>
  <si>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</si>
  <si>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</si>
  <si>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</si>
  <si>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</si>
  <si>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</si>
  <si>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</si>
  <si>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</si>
  <si>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</si>
  <si>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</si>
  <si>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</si>
  <si>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</si>
  <si>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</si>
  <si>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</si>
  <si>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</si>
  <si>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</si>
  <si>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</si>
  <si>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</si>
  <si>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</si>
  <si>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</si>
  <si>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</si>
  <si>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</si>
  <si>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</si>
  <si>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</si>
  <si>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</si>
  <si>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</si>
  <si>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</si>
  <si>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</si>
  <si>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</si>
  <si>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</si>
  <si>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</si>
  <si>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</si>
  <si>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</si>
  <si>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</si>
  <si>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</si>
  <si>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</si>
  <si>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</si>
  <si>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</si>
  <si>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</si>
  <si>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</si>
  <si>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</si>
  <si>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</si>
  <si>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</si>
  <si>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</si>
  <si>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</si>
  <si>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</si>
  <si>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</si>
  <si>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</si>
  <si>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</si>
  <si>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</si>
  <si>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</si>
  <si>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</si>
  <si>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</si>
  <si>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</si>
  <si>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</si>
  <si>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</si>
  <si>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</si>
  <si>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</si>
  <si>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</si>
  <si>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</si>
  <si>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</si>
  <si>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</si>
  <si>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</si>
  <si>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</si>
  <si>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</si>
  <si>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</si>
  <si>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</si>
  <si>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</si>
  <si>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</si>
  <si>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</si>
  <si>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</si>
  <si>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</si>
  <si>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</si>
  <si>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</si>
  <si>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</si>
  <si>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</si>
  <si>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</si>
  <si>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</si>
  <si>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</si>
  <si>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</si>
  <si>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</si>
  <si>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</si>
  <si>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</si>
  <si>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</si>
  <si>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</si>
  <si>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</si>
  <si>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</si>
  <si>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</si>
  <si>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</si>
  <si>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</si>
  <si>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</si>
  <si>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</si>
  <si>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</si>
  <si>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</si>
  <si>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</si>
  <si>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</si>
  <si>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</si>
  <si>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</si>
  <si>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</si>
  <si>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</si>
  <si>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</si>
  <si>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</si>
  <si>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</si>
  <si>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</si>
  <si>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</si>
  <si>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</si>
  <si>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</si>
  <si>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</si>
  <si>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</si>
  <si>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</si>
  <si>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</si>
  <si>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</si>
  <si>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</si>
  <si>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</si>
  <si>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</si>
  <si>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</si>
  <si>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</si>
  <si>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</si>
  <si>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</si>
  <si>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</si>
  <si>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</si>
  <si>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</si>
  <si>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</si>
  <si>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</si>
  <si>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</si>
  <si>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</si>
  <si>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</si>
  <si>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</si>
  <si>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</si>
  <si>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</si>
  <si>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</si>
  <si>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</si>
  <si>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</si>
  <si>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</si>
  <si>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</si>
  <si>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</si>
  <si>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</si>
  <si>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</si>
  <si>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</si>
  <si>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</si>
  <si>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</si>
  <si>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</si>
  <si>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</si>
  <si>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</si>
  <si>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</si>
  <si>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</si>
  <si>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</si>
  <si>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</si>
  <si>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</si>
  <si>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</si>
  <si>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</si>
  <si>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</si>
  <si>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</si>
  <si>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</si>
  <si>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</si>
  <si>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</si>
  <si>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</si>
  <si>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</si>
  <si>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</si>
  <si>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</si>
  <si>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</si>
  <si>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</si>
  <si>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</si>
  <si>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</si>
  <si>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</si>
  <si>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</si>
  <si>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</si>
  <si>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</si>
  <si>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</si>
  <si>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</si>
  <si>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</si>
  <si>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</si>
  <si>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</si>
  <si>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</si>
  <si>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</si>
  <si>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</si>
  <si>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</si>
  <si>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</si>
  <si>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</si>
  <si>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</si>
  <si>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</si>
  <si>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</si>
  <si>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</si>
  <si>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</si>
  <si>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</si>
  <si>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</si>
  <si>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</si>
  <si>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</si>
  <si>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</si>
  <si>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</si>
  <si>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</si>
  <si>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</si>
  <si>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</si>
  <si>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</si>
  <si>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</si>
  <si>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</si>
  <si>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</si>
  <si>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</si>
  <si>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</si>
  <si>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</si>
  <si>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</si>
  <si>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</si>
  <si>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</si>
  <si>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</si>
  <si>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</si>
  <si>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</si>
  <si>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</si>
  <si>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</si>
  <si>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</si>
  <si>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</si>
  <si>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</si>
  <si>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</si>
  <si>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</si>
  <si>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</si>
  <si>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</si>
  <si>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</si>
  <si>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</si>
  <si>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</si>
  <si>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</si>
  <si>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</si>
  <si>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</si>
  <si>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</si>
  <si>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</si>
  <si>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</si>
  <si>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</si>
  <si>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</si>
  <si>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</si>
  <si>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</si>
  <si>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</si>
  <si>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</si>
  <si>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</si>
  <si>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</si>
  <si>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</si>
  <si>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</si>
  <si>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</si>
  <si>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</si>
  <si>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</si>
  <si>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</si>
  <si>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</si>
  <si>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</si>
  <si>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</si>
  <si>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</si>
  <si>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</si>
  <si>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</si>
  <si>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</si>
  <si>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</si>
  <si>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</si>
  <si>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</si>
  <si>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</si>
  <si>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</si>
  <si>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</si>
  <si>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</si>
  <si>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</si>
  <si>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</si>
  <si>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</si>
  <si>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</si>
  <si>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</si>
  <si>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</si>
  <si>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</si>
  <si>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</si>
  <si>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</si>
  <si>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</si>
  <si>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</si>
  <si>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</si>
  <si>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</si>
  <si>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</si>
  <si>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</si>
  <si>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</si>
  <si>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</si>
  <si>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</si>
  <si>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</si>
  <si>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</si>
  <si>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</si>
  <si>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</si>
  <si>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</si>
  <si>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</si>
  <si>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</si>
  <si>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</si>
  <si>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</si>
  <si>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</si>
  <si>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</si>
  <si>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</si>
  <si>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</si>
  <si>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</si>
  <si>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</si>
  <si>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</si>
  <si>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</si>
  <si>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</si>
  <si>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</si>
  <si>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</si>
  <si>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</si>
  <si>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</si>
  <si>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</si>
  <si>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</si>
  <si>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</si>
  <si>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</si>
  <si>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</si>
  <si>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</si>
  <si>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</si>
  <si>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</si>
  <si>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</si>
  <si>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</si>
  <si>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</si>
  <si>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</si>
  <si>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</si>
  <si>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</si>
  <si>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</si>
  <si>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</si>
  <si>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</si>
  <si>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</si>
  <si>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</si>
  <si>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</si>
  <si>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</si>
  <si>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</si>
  <si>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</si>
  <si>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</si>
  <si>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</si>
  <si>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</si>
  <si>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</si>
  <si>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</si>
  <si>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</si>
  <si>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</si>
  <si>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</si>
  <si>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</si>
  <si>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</si>
  <si>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</si>
  <si>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</si>
  <si>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</si>
  <si>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</si>
  <si>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</si>
  <si>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</si>
  <si>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</si>
  <si>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</si>
  <si>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</si>
  <si>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</si>
  <si>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</si>
  <si>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</si>
  <si>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</si>
  <si>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</si>
  <si>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</si>
  <si>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</si>
  <si>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</si>
  <si>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</si>
  <si>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</si>
  <si>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</si>
  <si>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</si>
  <si>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</si>
  <si>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</si>
  <si>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</si>
  <si>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</si>
  <si>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</si>
  <si>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</si>
  <si>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</si>
  <si>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</si>
  <si>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</si>
  <si>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</si>
  <si>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</si>
  <si>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</si>
  <si>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</si>
  <si>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</si>
  <si>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</si>
  <si>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</si>
  <si>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</si>
  <si>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</si>
  <si>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</si>
  <si>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</si>
  <si>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</si>
  <si>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</si>
  <si>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</si>
  <si>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</si>
  <si>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</si>
  <si>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</si>
  <si>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</si>
  <si>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</si>
  <si>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</si>
  <si>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</si>
  <si>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</si>
  <si>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</si>
  <si>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</si>
  <si>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</si>
  <si>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</si>
  <si>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</si>
  <si>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</si>
  <si>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</si>
  <si>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</si>
  <si>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</si>
  <si>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</si>
  <si>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</si>
  <si>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</si>
  <si>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</si>
  <si>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</si>
  <si>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</si>
  <si>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</si>
  <si>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</si>
  <si>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</si>
  <si>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</si>
  <si>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</si>
  <si>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</si>
  <si>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</si>
  <si>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</si>
  <si>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</si>
  <si>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</si>
  <si>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</si>
  <si>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</si>
  <si>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</si>
  <si>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</si>
  <si>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</si>
  <si>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</si>
  <si>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</si>
  <si>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</si>
  <si>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</si>
  <si>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</si>
  <si>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</si>
  <si>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</si>
  <si>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</si>
  <si>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</si>
  <si>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</si>
  <si>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</si>
  <si>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</si>
  <si>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</si>
  <si>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</si>
  <si>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</si>
  <si>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</si>
  <si>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</si>
  <si>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</si>
  <si>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</si>
  <si>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</si>
  <si>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</si>
  <si>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</si>
  <si>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</si>
  <si>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</si>
  <si>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</si>
  <si>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</si>
  <si>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</si>
  <si>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</si>
  <si>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</si>
  <si>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</si>
  <si>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</si>
  <si>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</si>
  <si>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</si>
  <si>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</si>
  <si>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</si>
  <si>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</si>
  <si>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</si>
  <si>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</si>
  <si>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</si>
  <si>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</si>
  <si>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</si>
  <si>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</si>
  <si>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</si>
  <si>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</si>
  <si>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</si>
  <si>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</si>
  <si>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</si>
  <si>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</si>
  <si>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</si>
  <si>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</si>
  <si>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</si>
  <si>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</si>
  <si>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</si>
  <si>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</si>
  <si>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</si>
  <si>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</si>
  <si>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</si>
  <si>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</si>
  <si>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</si>
  <si>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</si>
  <si>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</si>
  <si>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</si>
  <si>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</si>
  <si>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</si>
  <si>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</si>
  <si>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</si>
  <si>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</si>
  <si>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</si>
  <si>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</si>
  <si>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</si>
  <si>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</si>
  <si>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</si>
  <si>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</si>
  <si>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</si>
  <si>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</si>
  <si>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</si>
  <si>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</si>
  <si>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</si>
  <si>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</si>
  <si>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</si>
  <si>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</si>
  <si>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</si>
  <si>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</si>
  <si>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</si>
  <si>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</si>
  <si>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</si>
  <si>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</si>
  <si>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</si>
  <si>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</si>
  <si>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</si>
  <si>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</si>
  <si>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</si>
  <si>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</si>
  <si>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</si>
  <si>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</si>
  <si>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</si>
  <si>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</si>
  <si>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</si>
  <si>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</si>
  <si>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</si>
  <si>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</si>
  <si>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</si>
  <si>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</si>
  <si>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</si>
  <si>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</si>
  <si>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</si>
  <si>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</si>
  <si>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</si>
  <si>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</si>
  <si>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</si>
  <si>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</si>
  <si>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</si>
  <si>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</si>
  <si>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</si>
  <si>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</si>
  <si>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</si>
  <si>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</si>
  <si>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</si>
  <si>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</si>
  <si>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</si>
  <si>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</si>
  <si>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</si>
  <si>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</si>
  <si>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</si>
  <si>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</si>
  <si>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</si>
  <si>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</si>
  <si>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</si>
  <si>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</si>
  <si>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</si>
  <si>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</si>
  <si>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</si>
  <si>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</si>
  <si>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</si>
  <si>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</si>
  <si>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</si>
  <si>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</si>
  <si>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</si>
  <si>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</si>
  <si>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</si>
  <si>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</si>
  <si>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</si>
  <si>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</si>
  <si>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</si>
  <si>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</si>
  <si>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</si>
  <si>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</si>
  <si>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</si>
  <si>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</si>
  <si>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</si>
  <si>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</si>
  <si>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</si>
  <si>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</si>
  <si>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</si>
  <si>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</si>
  <si>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</si>
  <si>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</si>
  <si>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</si>
  <si>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</si>
  <si>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</si>
  <si>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</si>
  <si>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</si>
  <si>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</si>
  <si>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</si>
  <si>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</si>
  <si>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</si>
  <si>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</si>
  <si>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</si>
  <si>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</si>
  <si>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</si>
  <si>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</si>
  <si>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</si>
  <si>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</si>
  <si>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</si>
  <si>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</si>
  <si>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</si>
  <si>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</si>
  <si>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</si>
  <si>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</si>
  <si>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</si>
  <si>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</si>
  <si>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</si>
  <si>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</si>
  <si>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</si>
  <si>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</si>
  <si>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</si>
  <si>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</si>
  <si>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</si>
  <si>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</si>
  <si>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</si>
  <si>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</si>
  <si>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</si>
  <si>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</si>
  <si>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</si>
  <si>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</si>
  <si>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</si>
  <si>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</si>
  <si>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</si>
  <si>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</si>
  <si>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</si>
  <si>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</si>
  <si>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</si>
  <si>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</si>
  <si>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</si>
  <si>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</si>
  <si>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</si>
  <si>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</si>
  <si>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</si>
  <si>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</si>
  <si>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</si>
  <si>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</si>
  <si>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</si>
  <si>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</si>
  <si>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</si>
  <si>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</si>
  <si>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</si>
  <si>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</si>
  <si>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</si>
  <si>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</si>
  <si>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</si>
  <si>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</si>
  <si>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</si>
  <si>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</si>
  <si>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</si>
  <si>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</si>
  <si>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</si>
  <si>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</si>
  <si>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</si>
  <si>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</si>
  <si>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</si>
  <si>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</si>
  <si>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</si>
  <si>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</si>
  <si>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</si>
  <si>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</si>
  <si>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</si>
  <si>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</si>
  <si>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</si>
  <si>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</si>
  <si>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</si>
  <si>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</si>
  <si>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</si>
  <si>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</si>
  <si>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</si>
  <si>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</si>
  <si>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</si>
  <si>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</si>
  <si>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</si>
  <si>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</si>
  <si>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</si>
  <si>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</si>
  <si>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</si>
  <si>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</si>
  <si>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</si>
  <si>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</si>
  <si>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</si>
  <si>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</si>
  <si>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</si>
  <si>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</si>
  <si>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</si>
  <si>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</si>
  <si>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</si>
  <si>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</si>
  <si>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</si>
  <si>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</si>
  <si>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</si>
  <si>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</si>
  <si>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</si>
  <si>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</si>
  <si>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</si>
  <si>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</si>
  <si>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</si>
  <si>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</si>
  <si>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</si>
  <si>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</si>
  <si>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</si>
  <si>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</si>
  <si>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</si>
  <si>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</si>
  <si>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</si>
  <si>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</si>
  <si>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</si>
  <si>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</si>
  <si>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</si>
  <si>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</si>
  <si>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</si>
  <si>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</si>
  <si>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</si>
  <si>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</si>
  <si>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</si>
  <si>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</si>
  <si>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</si>
  <si>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</si>
  <si>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</si>
  <si>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</si>
  <si>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</si>
  <si>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</si>
  <si>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</si>
  <si>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</si>
  <si>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</si>
  <si>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</si>
  <si>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</si>
  <si>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</si>
  <si>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</si>
  <si>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</si>
  <si>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</si>
  <si>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</si>
  <si>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</si>
  <si>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</si>
  <si>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</si>
  <si>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</si>
  <si>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</si>
  <si>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</si>
  <si>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</si>
  <si>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</si>
  <si>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</si>
  <si>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</si>
  <si>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</si>
  <si>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</si>
  <si>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</si>
  <si>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</si>
  <si>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</si>
  <si>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</si>
  <si>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</si>
  <si>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</si>
  <si>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</si>
  <si>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</si>
  <si>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</si>
  <si>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</si>
  <si>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</si>
  <si>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</si>
  <si>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</si>
  <si>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</si>
  <si>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</si>
  <si>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</si>
  <si>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</si>
  <si>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</si>
  <si>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</si>
  <si>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</si>
  <si>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</si>
  <si>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</si>
  <si>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</si>
  <si>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</si>
  <si>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</si>
  <si>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</si>
  <si>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</si>
  <si>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</si>
  <si>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</si>
  <si>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</si>
  <si>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</si>
  <si>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</si>
  <si>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</si>
  <si>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</si>
  <si>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</si>
  <si>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</si>
  <si>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</si>
  <si>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</si>
  <si>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</si>
  <si>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</si>
  <si>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</si>
  <si>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</si>
  <si>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</si>
  <si>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</si>
  <si>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</si>
  <si>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</si>
  <si>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</si>
  <si>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</si>
  <si>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</si>
  <si>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</si>
  <si>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</si>
  <si>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</si>
  <si>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</si>
  <si>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</si>
  <si>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</si>
  <si>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</si>
  <si>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</si>
  <si>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</si>
  <si>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</si>
  <si>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</si>
  <si>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</si>
  <si>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</si>
  <si>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</si>
  <si>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</si>
  <si>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</si>
  <si>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</si>
  <si>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</si>
  <si>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</si>
  <si>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</si>
  <si>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</si>
  <si>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</si>
  <si>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</si>
  <si>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</si>
  <si>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</si>
  <si>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</si>
  <si>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</si>
  <si>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</si>
  <si>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</si>
  <si>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</si>
  <si>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</si>
  <si>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</si>
  <si>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</si>
  <si>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</si>
  <si>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</si>
  <si>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</si>
  <si>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</si>
  <si>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</si>
  <si>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</si>
  <si>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</si>
  <si>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</si>
  <si>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</si>
  <si>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</si>
  <si>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</si>
  <si>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</si>
  <si>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</si>
  <si>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</si>
  <si>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</si>
  <si>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</si>
  <si>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</si>
  <si>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</si>
  <si>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</si>
  <si>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</si>
  <si>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</si>
  <si>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</si>
  <si>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</si>
  <si>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</si>
  <si>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</si>
  <si>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</si>
  <si>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</si>
  <si>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</si>
  <si>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</si>
  <si>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</si>
  <si>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</si>
  <si>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</si>
  <si>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</si>
  <si>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</si>
  <si>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</si>
  <si>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</si>
  <si>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</si>
  <si>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</si>
  <si>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</si>
  <si>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</si>
  <si>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</si>
  <si>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</si>
  <si>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</si>
  <si>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</si>
  <si>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</si>
  <si>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</si>
  <si>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</si>
  <si>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</si>
  <si>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</si>
  <si>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</si>
  <si>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</si>
  <si>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</si>
  <si>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</si>
  <si>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</si>
  <si>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</si>
  <si>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</si>
  <si>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</si>
  <si>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</si>
  <si>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</si>
  <si>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</si>
  <si>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</si>
  <si>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</si>
  <si>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</si>
  <si>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</si>
  <si>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</si>
  <si>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</si>
  <si>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</si>
  <si>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</si>
  <si>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</si>
  <si>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</si>
  <si>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</si>
  <si>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</si>
  <si>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</si>
  <si>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</si>
  <si>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</si>
  <si>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</si>
  <si>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</si>
  <si>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</si>
  <si>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</si>
  <si>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</si>
  <si>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</si>
  <si>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</si>
  <si>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</si>
  <si>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</si>
  <si>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</si>
  <si>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</si>
  <si>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</si>
  <si>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</si>
  <si>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</si>
  <si>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</si>
  <si>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</si>
  <si>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</si>
  <si>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</si>
  <si>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</si>
  <si>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</si>
  <si>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</si>
  <si>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</si>
  <si>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</si>
  <si>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</si>
  <si>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</si>
  <si>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</si>
  <si>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</si>
  <si>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</si>
  <si>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</si>
  <si>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</si>
  <si>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</si>
  <si>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</si>
  <si>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</si>
  <si>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</si>
  <si>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</si>
  <si>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</si>
  <si>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</si>
  <si>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</si>
  <si>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</si>
  <si>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</si>
  <si>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</si>
  <si>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</si>
  <si>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</si>
  <si>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</si>
  <si>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</si>
  <si>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</si>
  <si>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</si>
  <si>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</si>
  <si>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</si>
  <si>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</si>
  <si>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</si>
  <si>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</si>
  <si>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</si>
  <si>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</si>
  <si>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</si>
  <si>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</si>
  <si>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</si>
  <si>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</si>
  <si>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</si>
  <si>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</si>
  <si>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</si>
  <si>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</si>
  <si>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</si>
  <si>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</si>
  <si>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</si>
  <si>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</si>
  <si>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</si>
  <si>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</si>
  <si>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</si>
  <si>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</si>
  <si>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</si>
  <si>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</si>
  <si>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</si>
  <si>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</si>
  <si>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</si>
  <si>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</si>
  <si>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</si>
  <si>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</si>
  <si>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</si>
  <si>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</si>
  <si>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</si>
  <si>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</si>
  <si>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</si>
  <si>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</si>
  <si>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</si>
  <si>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</si>
  <si>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</si>
  <si>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</si>
  <si>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</si>
  <si>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</si>
  <si>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</si>
  <si>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</si>
  <si>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</si>
  <si>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</si>
  <si>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</si>
  <si>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</si>
  <si>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</si>
  <si>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</si>
  <si>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</si>
  <si>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</si>
  <si>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</si>
  <si>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</si>
  <si>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</si>
  <si>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</si>
  <si>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</si>
  <si>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</si>
  <si>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</si>
  <si>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</si>
  <si>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</si>
  <si>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</si>
  <si>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</si>
  <si>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</si>
  <si>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</si>
  <si>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</si>
  <si>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</si>
  <si>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</si>
  <si>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</si>
  <si>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</si>
  <si>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</si>
  <si>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</si>
  <si>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</si>
  <si>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</si>
  <si>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</si>
  <si>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</si>
  <si>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</si>
  <si>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</si>
  <si>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</si>
  <si>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</si>
  <si>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</si>
  <si>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</si>
  <si>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</si>
  <si>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</si>
  <si>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</si>
  <si>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</si>
  <si>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</si>
  <si>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</si>
  <si>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</si>
  <si>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</si>
  <si>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</si>
  <si>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</si>
  <si>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</si>
  <si>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</si>
  <si>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</si>
  <si>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</si>
  <si>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</si>
  <si>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</si>
  <si>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</si>
  <si>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</si>
  <si>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</si>
  <si>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</si>
  <si>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</si>
  <si>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</si>
  <si>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</si>
  <si>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</si>
  <si>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</si>
  <si>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</si>
  <si>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</si>
  <si>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</si>
  <si>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</si>
  <si>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</si>
  <si>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</si>
  <si>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</si>
  <si>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</si>
  <si>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</si>
  <si>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</si>
  <si>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</si>
  <si>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</si>
  <si>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</si>
  <si>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</si>
  <si>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</si>
  <si>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</si>
  <si>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</si>
  <si>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</si>
  <si>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</si>
  <si>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</si>
  <si>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</si>
  <si>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</si>
  <si>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</si>
  <si>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</si>
  <si>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</si>
  <si>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</si>
  <si>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</si>
  <si>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</si>
  <si>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</si>
  <si>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</si>
  <si>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</si>
  <si>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</si>
  <si>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</si>
  <si>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</si>
  <si>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</si>
  <si>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</si>
  <si>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</si>
  <si>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</si>
  <si>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</si>
  <si>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</si>
  <si>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</si>
  <si>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</si>
  <si>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</si>
  <si>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</si>
  <si>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</si>
  <si>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</si>
  <si>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</si>
  <si>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</si>
  <si>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</si>
  <si>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</si>
  <si>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</si>
  <si>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</si>
  <si>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</si>
  <si>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</si>
  <si>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</si>
  <si>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</si>
  <si>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</si>
  <si>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</si>
  <si>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</si>
  <si>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</si>
  <si>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</si>
  <si>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</si>
  <si>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</si>
  <si>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</si>
  <si>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</si>
  <si>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</si>
  <si>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</si>
  <si>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</si>
  <si>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</si>
  <si>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</si>
  <si>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</si>
  <si>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</si>
  <si>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</si>
  <si>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</si>
  <si>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</si>
  <si>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</si>
  <si>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</si>
  <si>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</si>
  <si>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</si>
  <si>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</si>
  <si>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</si>
  <si>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</si>
  <si>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</si>
  <si>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</si>
  <si>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</si>
  <si>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</si>
  <si>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</si>
  <si>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</si>
  <si>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</si>
  <si>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</si>
  <si>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</si>
  <si>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</si>
  <si>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</si>
  <si>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</si>
  <si>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</si>
  <si>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</si>
  <si>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</si>
  <si>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</si>
  <si>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</si>
  <si>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</si>
  <si>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</si>
  <si>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</si>
  <si>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</si>
  <si>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</si>
  <si>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</si>
  <si>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</si>
  <si>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</si>
  <si>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</si>
  <si>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</si>
  <si>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</si>
  <si>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</si>
  <si>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</si>
  <si>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</si>
  <si>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</si>
  <si>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</si>
  <si>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</si>
  <si>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</si>
  <si>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</si>
  <si>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</si>
  <si>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</si>
  <si>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</si>
  <si>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</si>
  <si>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</si>
  <si>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</si>
  <si>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</si>
  <si>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</si>
  <si>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</si>
  <si>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</si>
  <si>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</si>
  <si>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</si>
  <si>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</si>
  <si>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</si>
  <si>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</si>
  <si>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</si>
  <si>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</si>
  <si>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</si>
  <si>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</si>
  <si>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</si>
  <si>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</si>
  <si>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</si>
  <si>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</si>
  <si>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</si>
  <si>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</si>
  <si>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</si>
  <si>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</si>
  <si>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</si>
  <si>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</si>
  <si>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</si>
  <si>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</si>
  <si>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</si>
  <si>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</si>
  <si>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</si>
  <si>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</si>
  <si>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</si>
  <si>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</si>
  <si>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</si>
  <si>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</si>
  <si>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</si>
  <si>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</si>
  <si>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</si>
  <si>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</si>
  <si>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</si>
  <si>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</si>
  <si>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</si>
  <si>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</si>
  <si>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</si>
  <si>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</si>
  <si>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</si>
  <si>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</si>
  <si>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</si>
  <si>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</si>
  <si>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</si>
  <si>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</si>
  <si>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</si>
  <si>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</si>
  <si>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</si>
  <si>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</si>
  <si>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</si>
  <si>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</si>
  <si>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</si>
  <si>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</si>
  <si>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</si>
  <si>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</si>
  <si>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</si>
  <si>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</si>
  <si>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</si>
  <si>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</si>
  <si>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</si>
  <si>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</si>
  <si>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</si>
  <si>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</si>
  <si>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</si>
  <si>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</si>
  <si>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</si>
  <si>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</si>
  <si>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</si>
  <si>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</si>
  <si>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</si>
  <si>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</si>
  <si>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</si>
  <si>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</si>
  <si>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</si>
  <si>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</si>
  <si>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</si>
  <si>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</si>
  <si>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</si>
  <si>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</si>
  <si>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</si>
  <si>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</si>
  <si>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</si>
  <si>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</si>
  <si>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</si>
  <si>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</si>
  <si>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</si>
  <si>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</si>
  <si>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</si>
  <si>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</si>
  <si>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</si>
  <si>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</si>
  <si>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</si>
  <si>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</si>
  <si>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</si>
  <si>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</si>
  <si>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</si>
  <si>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</si>
  <si>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</si>
  <si>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</si>
  <si>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</si>
  <si>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</si>
  <si>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</si>
  <si>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</si>
  <si>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</si>
  <si>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</si>
  <si>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</si>
  <si>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</si>
  <si>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</si>
  <si>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</si>
  <si>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</si>
  <si>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</si>
  <si>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</si>
  <si>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</si>
  <si>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</si>
  <si>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</si>
  <si>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</si>
  <si>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</si>
  <si>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</si>
  <si>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</si>
  <si>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</si>
  <si>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</si>
  <si>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</si>
  <si>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</si>
  <si>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</si>
  <si>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</si>
  <si>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</si>
  <si>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</si>
  <si>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</si>
  <si>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</si>
  <si>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</si>
  <si>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</si>
  <si>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</si>
  <si>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</si>
  <si>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</si>
  <si>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</si>
  <si>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</si>
  <si>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</si>
  <si>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</si>
  <si>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</si>
  <si>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</si>
  <si>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</si>
  <si>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</si>
  <si>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</si>
  <si>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</si>
  <si>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</si>
  <si>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</si>
  <si>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</si>
  <si>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</si>
  <si>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</si>
  <si>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</si>
  <si>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</si>
  <si>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</si>
  <si>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</si>
  <si>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</si>
  <si>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</si>
  <si>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</si>
  <si>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</si>
  <si>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</si>
  <si>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</si>
  <si>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</si>
  <si>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</si>
  <si>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</si>
  <si>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</si>
  <si>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</si>
  <si>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</si>
  <si>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</si>
  <si>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</si>
  <si>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</si>
  <si>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</si>
  <si>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</si>
  <si>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</si>
  <si>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</si>
  <si>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</si>
  <si>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</si>
  <si>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</si>
  <si>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</si>
  <si>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</si>
  <si>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</si>
  <si>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</si>
  <si>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</si>
  <si>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</si>
  <si>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</si>
  <si>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</si>
  <si>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</si>
  <si>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</si>
  <si>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</si>
  <si>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</si>
  <si>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</si>
  <si>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</si>
  <si>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</si>
  <si>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</si>
  <si>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</si>
  <si>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</si>
  <si>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</si>
  <si>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</si>
  <si>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</si>
  <si>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</si>
  <si>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</si>
  <si>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</si>
  <si>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</si>
  <si>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</si>
  <si>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</si>
  <si>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</si>
  <si>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</si>
  <si>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</si>
  <si>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</si>
  <si>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</si>
  <si>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</si>
  <si>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</si>
  <si>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</si>
  <si>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</si>
  <si>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</si>
  <si>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</si>
  <si>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</si>
  <si>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</si>
  <si>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</si>
  <si>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</si>
  <si>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</si>
  <si>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</si>
  <si>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</si>
  <si>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</si>
  <si>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</si>
  <si>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</si>
  <si>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</si>
  <si>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</si>
  <si>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</si>
  <si>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</si>
  <si>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</si>
  <si>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</si>
  <si>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</si>
  <si>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</si>
  <si>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</si>
  <si>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</si>
  <si>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</si>
  <si>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</si>
  <si>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</si>
  <si>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</si>
  <si>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</si>
  <si>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</si>
  <si>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</si>
  <si>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</si>
  <si>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</si>
  <si>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</si>
  <si>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</si>
  <si>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</si>
  <si>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</si>
  <si>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</si>
  <si>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</si>
  <si>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</si>
  <si>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</si>
  <si>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</si>
  <si>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</si>
  <si>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</si>
  <si>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</si>
  <si>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</si>
  <si>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</si>
  <si>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</si>
  <si>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</si>
  <si>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</si>
  <si>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</si>
  <si>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</si>
  <si>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</si>
  <si>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</si>
  <si>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</si>
  <si>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</si>
  <si>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</si>
  <si>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</si>
  <si>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</si>
  <si>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</si>
  <si>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</si>
  <si>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</si>
  <si>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</si>
  <si>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</si>
  <si>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</si>
  <si>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</si>
  <si>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</si>
  <si>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</si>
  <si>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</si>
  <si>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</si>
  <si>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</si>
  <si>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</si>
  <si>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</si>
  <si>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</si>
  <si>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</si>
  <si>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</si>
  <si>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</si>
  <si>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</si>
  <si>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</si>
  <si>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</si>
  <si>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</si>
  <si>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</si>
  <si>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</si>
  <si>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</si>
  <si>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</si>
  <si>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</si>
  <si>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</si>
  <si>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</si>
  <si>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</si>
  <si>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</si>
  <si>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</si>
  <si>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</si>
  <si>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</si>
  <si>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</si>
  <si>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</si>
  <si>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</si>
  <si>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</si>
  <si>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</si>
  <si>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</si>
  <si>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</si>
  <si>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</si>
  <si>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</si>
  <si>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</si>
  <si>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</si>
  <si>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</si>
  <si>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</si>
  <si>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</si>
  <si>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</si>
  <si>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</si>
  <si>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</si>
  <si>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</si>
  <si>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</si>
  <si>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</si>
  <si>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</si>
  <si>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</si>
  <si>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</si>
  <si>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</si>
  <si>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</si>
  <si>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</si>
  <si>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</si>
  <si>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</si>
  <si>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</si>
  <si>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</si>
  <si>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</si>
  <si>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</si>
  <si>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</si>
  <si>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</si>
  <si>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</si>
  <si>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</si>
  <si>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</si>
  <si>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</si>
  <si>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</si>
  <si>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</si>
  <si>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</si>
  <si>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</si>
  <si>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</si>
  <si>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</si>
  <si>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</si>
  <si>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</si>
  <si>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</si>
  <si>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</si>
  <si>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</si>
  <si>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</si>
  <si>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</si>
  <si>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</si>
  <si>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</si>
  <si>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</si>
  <si>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</si>
  <si>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</si>
  <si>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</si>
  <si>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</si>
  <si>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</si>
  <si>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</si>
  <si>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</si>
  <si>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</si>
  <si>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</si>
  <si>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</si>
  <si>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</si>
  <si>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</si>
  <si>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</si>
  <si>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</si>
  <si>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</si>
  <si>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</si>
  <si>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</si>
  <si>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</si>
  <si>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</si>
  <si>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</si>
  <si>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</si>
  <si>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</si>
  <si>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</si>
  <si>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</si>
  <si>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</si>
  <si>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</si>
  <si>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</si>
  <si>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</si>
  <si>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</si>
  <si>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</si>
  <si>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</si>
  <si>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</si>
  <si>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</si>
  <si>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</si>
  <si>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</si>
  <si>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</si>
  <si>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</si>
  <si>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</si>
  <si>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</si>
  <si>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</si>
  <si>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</si>
  <si>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</si>
  <si>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</si>
  <si>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</si>
  <si>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</si>
  <si>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</si>
  <si>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</si>
  <si>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</si>
  <si>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</si>
  <si>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</si>
  <si>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</si>
  <si>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</si>
  <si>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</si>
  <si>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</si>
  <si>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</si>
  <si>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</si>
  <si>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</si>
  <si>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</si>
  <si>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</si>
  <si>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</si>
  <si>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</si>
  <si>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</si>
  <si>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</si>
  <si>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</si>
  <si>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</si>
  <si>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</si>
  <si>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</si>
  <si>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</si>
  <si>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</si>
  <si>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</si>
  <si>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</si>
  <si>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</si>
  <si>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</si>
  <si>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</si>
  <si>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</si>
  <si>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</si>
  <si>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</si>
  <si>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</si>
  <si>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</si>
  <si>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</si>
  <si>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</si>
  <si>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</si>
  <si>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</si>
  <si>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</si>
  <si>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</si>
  <si>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</si>
  <si>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</si>
  <si>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</si>
  <si>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</si>
  <si>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</si>
  <si>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</si>
  <si>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</si>
  <si>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</si>
  <si>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</si>
  <si>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</si>
  <si>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</si>
  <si>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</si>
  <si>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</si>
  <si>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</si>
  <si>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</si>
  <si>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</si>
  <si>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</si>
  <si>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</si>
  <si>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</si>
  <si>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</si>
  <si>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</si>
  <si>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</si>
  <si>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</si>
  <si>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</si>
  <si>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</si>
  <si>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</si>
  <si>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</si>
  <si>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</si>
  <si>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</si>
  <si>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</si>
  <si>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</si>
  <si>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</si>
  <si>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</si>
  <si>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</si>
  <si>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</si>
  <si>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</si>
  <si>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</si>
  <si>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</si>
  <si>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</si>
  <si>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</si>
  <si>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</si>
  <si>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</si>
  <si>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</si>
  <si>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</si>
  <si>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</si>
  <si>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</si>
  <si>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</si>
  <si>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</si>
  <si>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</si>
  <si>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</si>
  <si>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</si>
  <si>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</si>
  <si>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</si>
  <si>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</si>
  <si>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</si>
  <si>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</si>
  <si>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</si>
  <si>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</si>
  <si>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</si>
  <si>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</si>
  <si>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</si>
  <si>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</si>
  <si>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</si>
  <si>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</si>
  <si>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</si>
  <si>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</si>
  <si>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</si>
  <si>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</si>
  <si>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</si>
  <si>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</si>
  <si>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</si>
  <si>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</si>
  <si>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</si>
  <si>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</si>
  <si>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</si>
  <si>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</si>
  <si>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</si>
  <si>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</si>
  <si>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</si>
  <si>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</si>
  <si>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</si>
  <si>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</si>
  <si>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</si>
  <si>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</si>
  <si>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</si>
  <si>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</si>
  <si>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</si>
  <si>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</si>
  <si>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</si>
  <si>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</si>
  <si>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</si>
  <si>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</si>
  <si>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</si>
  <si>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</si>
  <si>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</si>
  <si>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</si>
  <si>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</si>
  <si>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</si>
  <si>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</si>
  <si>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</si>
  <si>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</si>
  <si>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</si>
  <si>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</si>
  <si>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</si>
  <si>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</si>
  <si>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</si>
  <si>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</si>
  <si>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</si>
  <si>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</si>
  <si>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</si>
  <si>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</si>
  <si>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</si>
  <si>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</si>
  <si>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</si>
  <si>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</si>
  <si>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</si>
  <si>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</si>
  <si>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</si>
  <si>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</si>
  <si>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</si>
  <si>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</si>
  <si>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</si>
  <si>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</si>
  <si>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</si>
  <si>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</si>
  <si>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</si>
  <si>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</si>
  <si>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</si>
  <si>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</si>
  <si>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</si>
  <si>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</si>
  <si>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</si>
  <si>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</si>
  <si>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</si>
  <si>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</si>
  <si>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</si>
  <si>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</si>
  <si>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</si>
  <si>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</si>
  <si>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</si>
  <si>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</si>
  <si>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</si>
  <si>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</si>
  <si>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</si>
  <si>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</si>
  <si>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</si>
  <si>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</si>
  <si>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</si>
  <si>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</si>
  <si>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</si>
  <si>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</si>
  <si>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</si>
  <si>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</si>
  <si>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</si>
  <si>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</si>
  <si>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</si>
  <si>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</si>
  <si>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</si>
  <si>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</si>
  <si>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</si>
  <si>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</si>
  <si>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</si>
  <si>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</si>
  <si>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</si>
  <si>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</si>
  <si>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</si>
  <si>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</si>
  <si>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</si>
  <si>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</si>
  <si>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</si>
  <si>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</si>
  <si>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</si>
  <si>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</si>
  <si>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</si>
  <si>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</si>
  <si>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</si>
  <si>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</si>
  <si>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</si>
  <si>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</si>
  <si>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</si>
  <si>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</si>
  <si>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</si>
  <si>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</si>
  <si>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</si>
  <si>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</si>
  <si>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</si>
  <si>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</si>
  <si>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</si>
  <si>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</si>
  <si>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</si>
  <si>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</si>
  <si>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</si>
  <si>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</si>
  <si>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</si>
  <si>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</si>
  <si>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</si>
  <si>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</si>
  <si>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</si>
  <si>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</si>
  <si>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</si>
  <si>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</si>
  <si>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</si>
  <si>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</si>
  <si>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</si>
  <si>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</si>
  <si>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</si>
  <si>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</si>
  <si>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</si>
  <si>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</si>
  <si>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</si>
  <si>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</si>
  <si>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</si>
  <si>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</si>
  <si>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</si>
  <si>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</si>
  <si>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</si>
  <si>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</si>
  <si>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</si>
  <si>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</si>
  <si>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</si>
  <si>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</si>
  <si>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</si>
  <si>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</si>
  <si>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</si>
  <si>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</si>
  <si>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</si>
  <si>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</si>
  <si>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</si>
  <si>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</si>
  <si>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</si>
  <si>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</si>
  <si>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</si>
  <si>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</si>
  <si>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</si>
  <si>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</si>
  <si>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</si>
  <si>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</si>
  <si>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</si>
  <si>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</si>
  <si>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</si>
  <si>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</si>
  <si>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</si>
  <si>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</si>
  <si>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</si>
  <si>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</si>
  <si>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</si>
  <si>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</si>
  <si>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</si>
  <si>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</si>
  <si>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</si>
  <si>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</si>
  <si>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</si>
  <si>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</si>
  <si>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</si>
  <si>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</si>
  <si>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</si>
  <si>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</si>
  <si>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</si>
  <si>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</si>
  <si>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</si>
  <si>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</si>
  <si>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</si>
  <si>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</si>
  <si>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</si>
  <si>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</si>
  <si>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</si>
  <si>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</si>
  <si>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</si>
  <si>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</si>
  <si>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</si>
  <si>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</si>
  <si>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</si>
  <si>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</si>
  <si>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</si>
  <si>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</si>
  <si>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</si>
  <si>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</si>
  <si>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</si>
  <si>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</si>
  <si>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</si>
  <si>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</si>
  <si>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</si>
  <si>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</si>
  <si>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</si>
  <si>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</si>
  <si>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</si>
  <si>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</si>
  <si>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</si>
  <si>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</si>
  <si>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</si>
  <si>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</si>
  <si>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</si>
  <si>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</si>
  <si>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</si>
  <si>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</si>
  <si>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</si>
  <si>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</si>
  <si>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</si>
  <si>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</si>
  <si>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</si>
  <si>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</si>
  <si>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</si>
  <si>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</si>
  <si>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</si>
  <si>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</si>
  <si>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</si>
  <si>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</si>
  <si>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</si>
  <si>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</si>
  <si>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</si>
  <si>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</si>
  <si>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</si>
  <si>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</si>
  <si>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</si>
  <si>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</si>
  <si>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</si>
  <si>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</si>
  <si>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</si>
  <si>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</si>
  <si>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</si>
  <si>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</si>
  <si>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</si>
  <si>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</si>
  <si>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</si>
  <si>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</si>
  <si>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</si>
  <si>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</si>
  <si>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</si>
  <si>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</si>
  <si>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</si>
  <si>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</si>
  <si>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</si>
  <si>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</si>
  <si>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</si>
  <si>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</si>
  <si>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</si>
  <si>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</si>
  <si>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</si>
  <si>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</si>
  <si>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</si>
  <si>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</si>
  <si>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</si>
  <si>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</si>
  <si>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</si>
  <si>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</si>
  <si>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</si>
  <si>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</si>
  <si>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</si>
  <si>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</si>
  <si>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</si>
  <si>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</si>
  <si>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</si>
  <si>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</si>
  <si>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</si>
  <si>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</si>
  <si>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</si>
  <si>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</si>
  <si>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</si>
  <si>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</si>
  <si>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</si>
  <si>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</si>
  <si>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</si>
  <si>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</si>
  <si>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</si>
  <si>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</si>
  <si>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</si>
  <si>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</si>
  <si>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</si>
  <si>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</si>
  <si>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</si>
  <si>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</si>
  <si>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</si>
  <si>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</si>
  <si>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</si>
  <si>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</si>
  <si>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</si>
  <si>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</si>
  <si>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</si>
  <si>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</si>
  <si>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</si>
  <si>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</si>
  <si>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</si>
  <si>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</si>
  <si>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</si>
  <si>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</si>
  <si>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</si>
  <si>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</si>
  <si>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</si>
  <si>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</si>
  <si>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</si>
  <si>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</si>
  <si>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</si>
  <si>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</si>
  <si>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</si>
  <si>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</si>
  <si>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</si>
  <si>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</si>
  <si>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</si>
  <si>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</si>
  <si>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</si>
  <si>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</si>
  <si>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</si>
  <si>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</si>
  <si>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</si>
  <si>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</si>
  <si>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</si>
  <si>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</si>
  <si>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</si>
  <si>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</si>
  <si>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</si>
  <si>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</si>
  <si>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</si>
  <si>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</si>
  <si>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</si>
  <si>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</si>
  <si>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</si>
  <si>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</si>
  <si>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</si>
  <si>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</si>
  <si>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</si>
  <si>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</si>
  <si>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</si>
  <si>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</si>
  <si>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</si>
  <si>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</si>
  <si>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</si>
  <si>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</si>
  <si>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</si>
  <si>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</si>
  <si>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</si>
  <si>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</si>
  <si>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</si>
  <si>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</si>
  <si>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</si>
  <si>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</si>
  <si>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</si>
  <si>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</si>
  <si>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</si>
  <si>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</si>
  <si>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</si>
  <si>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</si>
  <si>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</si>
  <si>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</si>
  <si>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</si>
  <si>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</si>
  <si>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</si>
  <si>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</si>
  <si>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</si>
  <si>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</si>
  <si>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</si>
  <si>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</si>
  <si>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</si>
  <si>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</si>
  <si>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</si>
  <si>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</si>
  <si>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</si>
  <si>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</si>
  <si>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</si>
  <si>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</si>
  <si>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</si>
  <si>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</si>
  <si>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</si>
  <si>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</si>
  <si>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</si>
  <si>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</si>
  <si>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</si>
  <si>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</si>
  <si>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</si>
  <si>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</si>
  <si>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</si>
  <si>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</si>
  <si>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</si>
  <si>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</si>
  <si>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</si>
  <si>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</si>
  <si>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</si>
  <si>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</si>
  <si>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</si>
  <si>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</si>
  <si>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</si>
  <si>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</si>
  <si>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</si>
  <si>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</si>
  <si>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</si>
  <si>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</si>
  <si>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</si>
  <si>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</si>
  <si>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</si>
  <si>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</si>
  <si>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</si>
  <si>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</si>
  <si>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</si>
  <si>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</si>
  <si>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</si>
  <si>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</si>
  <si>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</si>
  <si>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</si>
  <si>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</si>
  <si>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</si>
  <si>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</si>
  <si>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</si>
  <si>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</si>
  <si>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</si>
  <si>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</si>
  <si>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</si>
  <si>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</si>
  <si>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</si>
  <si>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</si>
  <si>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</si>
  <si>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</si>
  <si>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</si>
  <si>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</si>
  <si>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</si>
  <si>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</si>
  <si>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</si>
  <si>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</si>
  <si>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</si>
  <si>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</si>
  <si>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</si>
  <si>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</si>
  <si>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</si>
  <si>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</si>
  <si>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</si>
  <si>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</si>
  <si>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</si>
  <si>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</si>
  <si>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</si>
  <si>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</si>
  <si>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</si>
  <si>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</si>
  <si>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</si>
  <si>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</si>
  <si>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</si>
  <si>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</si>
  <si>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</si>
  <si>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</si>
  <si>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</si>
  <si>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</si>
  <si>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</si>
  <si>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</si>
  <si>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</si>
  <si>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</si>
  <si>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</si>
  <si>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</si>
  <si>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</si>
  <si>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</si>
  <si>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</si>
  <si>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</si>
  <si>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</si>
  <si>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</si>
  <si>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</si>
  <si>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</si>
  <si>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</si>
  <si>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</si>
  <si>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</si>
  <si>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</si>
  <si>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</si>
  <si>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</si>
  <si>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</si>
  <si>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</si>
  <si>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</si>
  <si>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</si>
  <si>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</si>
  <si>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</si>
  <si>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</si>
  <si>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</si>
  <si>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</si>
  <si>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</si>
  <si>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</si>
  <si>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</si>
  <si>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</si>
  <si>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</si>
  <si>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</si>
  <si>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</si>
  <si>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</si>
  <si>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</si>
  <si>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</si>
  <si>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</si>
  <si>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</si>
  <si>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</si>
  <si>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</si>
  <si>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</si>
  <si>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</si>
  <si>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</si>
  <si>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</si>
  <si>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</si>
  <si>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</si>
  <si>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</si>
  <si>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</si>
  <si>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</si>
  <si>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</si>
  <si>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</si>
  <si>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</si>
  <si>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</si>
  <si>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</si>
  <si>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</si>
  <si>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</si>
  <si>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</si>
  <si>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</si>
  <si>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</si>
  <si>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</si>
  <si>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</si>
  <si>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</si>
  <si>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</si>
  <si>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</si>
  <si>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</si>
  <si>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</si>
  <si>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</si>
  <si>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</si>
  <si>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</si>
  <si>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</si>
  <si>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</si>
  <si>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</si>
  <si>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</si>
  <si>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</si>
  <si>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</si>
  <si>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</si>
  <si>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</si>
  <si>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</si>
  <si>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</si>
  <si>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</si>
  <si>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</si>
  <si>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</si>
  <si>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</si>
  <si>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</si>
  <si>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</si>
  <si>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</si>
  <si>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</si>
  <si>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</si>
  <si>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</si>
  <si>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</si>
  <si>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</si>
  <si>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</si>
  <si>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</si>
  <si>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</si>
  <si>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</si>
  <si>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</si>
  <si>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</si>
  <si>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</si>
  <si>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</si>
  <si>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</si>
  <si>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</si>
  <si>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</si>
  <si>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</si>
  <si>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</si>
  <si>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</si>
  <si>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</si>
  <si>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</si>
  <si>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</si>
  <si>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</si>
  <si>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</si>
  <si>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</si>
  <si>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</si>
  <si>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</si>
  <si>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</si>
  <si>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</si>
  <si>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</si>
  <si>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</si>
  <si>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</si>
  <si>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</si>
  <si>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</si>
  <si>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</si>
  <si>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</si>
  <si>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</si>
  <si>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</si>
  <si>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</si>
  <si>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</si>
  <si>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</si>
  <si>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</si>
  <si>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</si>
  <si>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</si>
  <si>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</si>
  <si>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</si>
  <si>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</si>
  <si>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</si>
  <si>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</si>
  <si>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</si>
  <si>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</si>
  <si>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</si>
  <si>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</si>
  <si>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</si>
  <si>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</si>
  <si>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</si>
  <si>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</si>
  <si>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</si>
  <si>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</si>
  <si>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</si>
  <si>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</si>
  <si>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</si>
  <si>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</si>
  <si>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</si>
  <si>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</si>
  <si>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</si>
  <si>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</si>
  <si>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</si>
  <si>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</si>
  <si>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</si>
  <si>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</si>
  <si>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</si>
  <si>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</si>
  <si>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</si>
  <si>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</si>
  <si>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</si>
  <si>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</si>
  <si>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</si>
  <si>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</si>
  <si>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</si>
  <si>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</si>
  <si>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</si>
  <si>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</si>
  <si>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</si>
  <si>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</si>
  <si>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</si>
  <si>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</si>
  <si>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</si>
  <si>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</si>
  <si>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</si>
  <si>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</si>
  <si>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</si>
  <si>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</si>
  <si>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</si>
  <si>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</si>
  <si>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</si>
  <si>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</si>
  <si>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</si>
  <si>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</si>
  <si>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</si>
  <si>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</si>
  <si>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</si>
  <si>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</si>
  <si>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</si>
  <si>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</si>
  <si>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</si>
  <si>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</si>
  <si>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</si>
  <si>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</si>
  <si>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</si>
  <si>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</si>
  <si>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</si>
  <si>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</si>
  <si>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</si>
  <si>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</si>
  <si>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</si>
  <si>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</si>
  <si>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</si>
  <si>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</si>
  <si>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</si>
  <si>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</si>
  <si>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</si>
  <si>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</si>
  <si>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</si>
  <si>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</si>
  <si>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</si>
  <si>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</si>
  <si>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</si>
  <si>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</si>
  <si>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</si>
  <si>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</si>
  <si>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</si>
  <si>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</si>
  <si>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</si>
  <si>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</si>
  <si>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</si>
  <si>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</si>
  <si>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</si>
  <si>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</si>
  <si>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</si>
  <si>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</si>
  <si>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</si>
  <si>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</si>
  <si>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</si>
  <si>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</si>
  <si>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</si>
  <si>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</si>
  <si>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</si>
  <si>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</si>
  <si>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</si>
  <si>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</si>
  <si>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</si>
  <si>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</si>
  <si>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</si>
  <si>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</si>
  <si>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</si>
  <si>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</si>
  <si>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</si>
  <si>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</si>
  <si>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</si>
  <si>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</si>
  <si>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</si>
  <si>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</si>
  <si>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</si>
  <si>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</si>
  <si>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</si>
  <si>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</si>
  <si>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</si>
  <si>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</si>
  <si>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</si>
  <si>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</si>
  <si>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</si>
  <si>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</si>
  <si>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</si>
  <si>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</si>
  <si>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</si>
  <si>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</si>
  <si>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</si>
  <si>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</si>
  <si>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</si>
  <si>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</si>
  <si>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</si>
  <si>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</si>
  <si>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</si>
  <si>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</si>
  <si>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</si>
  <si>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</si>
  <si>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</si>
  <si>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</si>
  <si>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</si>
  <si>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</si>
  <si>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</si>
  <si>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</si>
  <si>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</si>
  <si>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</si>
  <si>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</si>
  <si>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</si>
  <si>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</si>
  <si>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</si>
  <si>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</si>
  <si>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</si>
  <si>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</si>
  <si>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</si>
  <si>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</si>
  <si>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</si>
  <si>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</si>
  <si>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</si>
  <si>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</si>
  <si>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</si>
  <si>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</si>
  <si>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</si>
  <si>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</si>
  <si>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</si>
  <si>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</si>
  <si>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</si>
  <si>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</si>
  <si>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</si>
  <si>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</si>
  <si>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</si>
  <si>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</si>
  <si>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</si>
  <si>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</si>
  <si>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</si>
  <si>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</si>
  <si>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</si>
  <si>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</si>
  <si>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</si>
  <si>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</si>
  <si>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</si>
  <si>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</si>
  <si>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</si>
  <si>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</si>
  <si>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</si>
  <si>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</si>
  <si>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</si>
  <si>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</si>
  <si>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</si>
  <si>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</si>
  <si>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</si>
  <si>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</si>
  <si>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</si>
  <si>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</si>
  <si>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</si>
  <si>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</si>
  <si>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</si>
  <si>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</si>
  <si>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</si>
  <si>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</si>
  <si>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</si>
  <si>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</si>
  <si>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</si>
  <si>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</si>
  <si>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</si>
  <si>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</si>
  <si>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</si>
  <si>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</si>
  <si>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</si>
  <si>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</si>
  <si>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</si>
  <si>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</si>
  <si>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</si>
  <si>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</si>
  <si>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</si>
  <si>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</si>
  <si>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</si>
  <si>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</si>
  <si>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</si>
  <si>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</si>
  <si>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</si>
  <si>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</si>
  <si>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</si>
  <si>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</si>
  <si>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</si>
  <si>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</si>
  <si>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</si>
  <si>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</si>
  <si>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</si>
  <si>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</si>
  <si>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</si>
  <si>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</si>
  <si>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</si>
  <si>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</si>
  <si>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</si>
  <si>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</si>
  <si>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</si>
  <si>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</si>
  <si>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</si>
  <si>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</si>
  <si>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</si>
  <si>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</si>
  <si>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</si>
  <si>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</si>
  <si>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</si>
  <si>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</si>
  <si>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</si>
  <si>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</si>
  <si>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</si>
  <si>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</si>
  <si>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</si>
  <si>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</si>
  <si>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</si>
  <si>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</si>
  <si>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</si>
  <si>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</si>
  <si>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</si>
  <si>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</si>
  <si>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</si>
  <si>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</si>
  <si>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</si>
  <si>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</si>
  <si>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</si>
  <si>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</si>
  <si>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</si>
  <si>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</si>
  <si>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</si>
  <si>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</si>
  <si>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</si>
  <si>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</si>
  <si>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</si>
  <si>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</si>
  <si>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</si>
  <si>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</si>
  <si>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</si>
  <si>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</si>
  <si>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</si>
  <si>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</si>
  <si>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</si>
  <si>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</si>
  <si>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</si>
  <si>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</si>
  <si>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</si>
  <si>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</si>
  <si>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</si>
  <si>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</si>
  <si>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</si>
  <si>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</si>
  <si>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</si>
  <si>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</si>
  <si>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</si>
  <si>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</si>
  <si>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</si>
  <si>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</si>
  <si>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</si>
  <si>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</si>
  <si>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</si>
  <si>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</si>
  <si>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</si>
  <si>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</si>
  <si>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</si>
  <si>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</si>
  <si>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</si>
  <si>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</si>
  <si>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</si>
  <si>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</si>
  <si>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</si>
  <si>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</si>
  <si>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</si>
  <si>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</si>
  <si>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</si>
  <si>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</si>
  <si>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</si>
  <si>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</si>
  <si>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</si>
  <si>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</si>
  <si>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</si>
  <si>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</si>
  <si>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</si>
  <si>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</si>
  <si>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</si>
  <si>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</si>
  <si>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</si>
  <si>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</si>
  <si>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</si>
  <si>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</si>
  <si>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</si>
  <si>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</si>
  <si>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</si>
  <si>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</si>
  <si>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</si>
  <si>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</si>
  <si>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</si>
  <si>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</si>
  <si>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</si>
  <si>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</si>
  <si>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</si>
  <si>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</si>
  <si>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</si>
  <si>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</si>
  <si>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</si>
  <si>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</si>
  <si>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</si>
  <si>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</si>
  <si>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</si>
  <si>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</si>
  <si>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</si>
  <si>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</si>
  <si>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</si>
  <si>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</si>
  <si>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</si>
  <si>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</si>
  <si>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</si>
  <si>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</si>
  <si>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</si>
  <si>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</si>
  <si>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</si>
  <si>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</si>
  <si>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</si>
  <si>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</si>
  <si>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</si>
  <si>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</si>
  <si>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</si>
  <si>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</si>
  <si>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</si>
  <si>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</si>
  <si>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</si>
  <si>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</si>
  <si>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</si>
  <si>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</si>
  <si>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</si>
  <si>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</si>
  <si>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</si>
  <si>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</si>
  <si>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</si>
  <si>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</si>
  <si>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</si>
  <si>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</si>
  <si>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</si>
  <si>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</si>
  <si>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</si>
  <si>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</si>
  <si>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</si>
  <si>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</si>
  <si>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</si>
  <si>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</si>
  <si>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</si>
  <si>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</si>
  <si>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</si>
  <si>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</si>
  <si>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</si>
  <si>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</si>
  <si>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</si>
  <si>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</si>
  <si>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</si>
  <si>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</si>
  <si>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</si>
  <si>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</si>
  <si>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</si>
  <si>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</si>
  <si>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</si>
  <si>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</si>
  <si>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</si>
  <si>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</si>
  <si>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</si>
  <si>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</si>
  <si>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</si>
  <si>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</si>
  <si>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</si>
  <si>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</si>
  <si>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</si>
  <si>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</si>
  <si>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</si>
  <si>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</si>
  <si>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</si>
  <si>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</si>
  <si>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</si>
  <si>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</si>
  <si>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</si>
  <si>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</si>
  <si>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</si>
  <si>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</si>
  <si>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</si>
  <si>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</si>
  <si>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</si>
  <si>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</si>
  <si>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</si>
  <si>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</si>
  <si>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</si>
  <si>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</si>
  <si>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</si>
  <si>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</si>
  <si>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</si>
  <si>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</si>
  <si>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</si>
  <si>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</si>
  <si>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</si>
  <si>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</si>
  <si>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</si>
  <si>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</si>
  <si>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</si>
  <si>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</si>
  <si>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</si>
  <si>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</si>
  <si>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</si>
  <si>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</si>
  <si>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</si>
  <si>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</si>
  <si>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</si>
  <si>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</si>
  <si>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</si>
  <si>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</si>
  <si>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</si>
  <si>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</si>
  <si>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</si>
  <si>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</si>
  <si>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</si>
  <si>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</si>
  <si>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</si>
  <si>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</si>
  <si>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</si>
  <si>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</si>
  <si>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</si>
  <si>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</si>
  <si>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</si>
  <si>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</si>
  <si>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</si>
  <si>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</si>
  <si>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</si>
  <si>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</si>
  <si>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</si>
  <si>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</si>
  <si>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</si>
  <si>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</si>
  <si>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</si>
  <si>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</si>
  <si>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</si>
  <si>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</si>
  <si>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</si>
  <si>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</si>
  <si>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</si>
  <si>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</si>
  <si>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</si>
  <si>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</si>
  <si>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</si>
  <si>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</si>
  <si>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</si>
  <si>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</si>
  <si>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</si>
  <si>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</si>
  <si>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</si>
  <si>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</si>
  <si>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</si>
  <si>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</si>
  <si>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</si>
  <si>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</si>
  <si>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</si>
  <si>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</si>
  <si>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</si>
  <si>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</si>
  <si>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</si>
  <si>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</si>
  <si>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</si>
  <si>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</si>
  <si>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</si>
  <si>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</si>
  <si>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</si>
  <si>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</si>
  <si>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</si>
  <si>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</si>
  <si>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</si>
  <si>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</si>
  <si>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</si>
  <si>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</si>
  <si>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</si>
  <si>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</si>
  <si>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</si>
  <si>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</si>
  <si>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</si>
  <si>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</si>
  <si>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</si>
  <si>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</si>
  <si>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</si>
  <si>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</si>
  <si>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</si>
  <si>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</si>
  <si>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</si>
  <si>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</si>
  <si>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</si>
  <si>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</si>
  <si>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</si>
  <si>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</si>
  <si>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</si>
  <si>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</si>
  <si>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</si>
  <si>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</si>
  <si>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</si>
  <si>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</si>
  <si>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</si>
  <si>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</si>
  <si>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</si>
  <si>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</si>
  <si>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</si>
  <si>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</si>
  <si>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</si>
  <si>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</si>
  <si>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</si>
  <si>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</si>
  <si>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</si>
  <si>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</si>
  <si>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</si>
  <si>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</si>
  <si>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</si>
  <si>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</si>
  <si>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</si>
  <si>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</si>
  <si>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</si>
  <si>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</si>
  <si>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</si>
  <si>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</si>
  <si>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</si>
  <si>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</si>
  <si>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</si>
  <si>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</si>
  <si>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</si>
  <si>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</si>
  <si>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</si>
  <si>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</si>
  <si>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</si>
  <si>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</si>
  <si>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</si>
  <si>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</si>
  <si>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</si>
  <si>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</si>
  <si>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</si>
  <si>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</si>
  <si>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</si>
  <si>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</si>
  <si>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</si>
  <si>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</si>
  <si>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</si>
  <si>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</si>
  <si>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</si>
  <si>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</si>
  <si>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</si>
  <si>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</si>
  <si>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</si>
  <si>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</si>
  <si>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</si>
  <si>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</si>
  <si>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</si>
  <si>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</si>
  <si>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</si>
  <si>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</si>
  <si>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</si>
  <si>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</si>
  <si>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</si>
  <si>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</si>
  <si>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</si>
  <si>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</si>
  <si>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</si>
  <si>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</si>
  <si>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</si>
  <si>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</si>
  <si>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</si>
  <si>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</si>
  <si>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</si>
  <si>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</si>
  <si>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</si>
  <si>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</si>
  <si>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</si>
  <si>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</si>
  <si>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</si>
  <si>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</si>
  <si>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</si>
  <si>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</si>
  <si>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</si>
  <si>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</si>
  <si>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</si>
  <si>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</si>
  <si>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</si>
  <si>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</si>
  <si>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</si>
  <si>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</si>
  <si>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</si>
  <si>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</si>
  <si>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</si>
  <si>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</si>
  <si>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</si>
  <si>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</si>
  <si>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</si>
  <si>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</si>
  <si>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</si>
  <si>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</si>
  <si>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</si>
  <si>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</si>
  <si>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</si>
  <si>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</si>
  <si>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</si>
  <si>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</si>
  <si>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</si>
  <si>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</si>
  <si>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</si>
  <si>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</si>
  <si>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</si>
  <si>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</si>
  <si>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</si>
  <si>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</si>
  <si>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</si>
  <si>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</si>
  <si>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</si>
  <si>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</si>
  <si>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</si>
  <si>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</si>
  <si>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</si>
  <si>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</si>
  <si>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</si>
  <si>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</si>
  <si>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</si>
  <si>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</si>
  <si>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</si>
  <si>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</si>
  <si>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</si>
  <si>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</si>
  <si>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</si>
  <si>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</si>
  <si>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</si>
  <si>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</si>
  <si>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</si>
  <si>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</si>
  <si>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</si>
  <si>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</si>
  <si>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</si>
  <si>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</si>
  <si>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</si>
  <si>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</si>
  <si>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</si>
  <si>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</si>
  <si>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</si>
  <si>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</si>
  <si>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</si>
  <si>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</si>
  <si>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</si>
  <si>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</si>
  <si>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</si>
  <si>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</si>
  <si>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</si>
  <si>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</si>
  <si>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</si>
  <si>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</si>
  <si>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</si>
  <si>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</si>
  <si>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</si>
  <si>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</si>
  <si>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</si>
  <si>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</si>
  <si>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</si>
  <si>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</si>
  <si>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</si>
  <si>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</si>
  <si>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</si>
  <si>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</si>
  <si>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</si>
  <si>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</si>
  <si>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</si>
  <si>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</si>
  <si>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</si>
  <si>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</si>
  <si>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</si>
  <si>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</si>
  <si>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</si>
  <si>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</si>
  <si>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</si>
  <si>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</si>
  <si>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</si>
  <si>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</si>
  <si>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</si>
  <si>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</si>
  <si>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</si>
  <si>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</si>
  <si>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</si>
  <si>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</si>
  <si>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</si>
  <si>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</si>
  <si>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</si>
  <si>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</si>
  <si>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</si>
  <si>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</si>
  <si>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</si>
  <si>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</si>
  <si>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</si>
  <si>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</si>
  <si>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</si>
  <si>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</si>
  <si>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</si>
  <si>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</si>
  <si>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</si>
  <si>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</si>
  <si>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</si>
  <si>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</si>
  <si>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</si>
  <si>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</si>
  <si>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</si>
  <si>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</si>
  <si>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</si>
  <si>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</si>
  <si>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</si>
  <si>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</si>
  <si>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</si>
  <si>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</si>
  <si>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</si>
  <si>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</si>
  <si>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</si>
  <si>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</si>
  <si>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</si>
  <si>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</si>
  <si>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</si>
  <si>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</si>
  <si>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</si>
  <si>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</si>
  <si>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</si>
  <si>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</si>
  <si>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</si>
  <si>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</si>
  <si>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</si>
  <si>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</si>
  <si>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</si>
  <si>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</si>
  <si>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</si>
  <si>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</si>
  <si>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</si>
  <si>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</si>
  <si>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</si>
  <si>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</si>
  <si>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</si>
  <si>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</si>
  <si>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</si>
  <si>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</si>
  <si>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</si>
  <si>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</si>
  <si>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</si>
  <si>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</si>
  <si>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</si>
  <si>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</si>
  <si>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</si>
  <si>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</si>
  <si>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</si>
  <si>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</si>
  <si>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</si>
  <si>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</si>
  <si>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</si>
  <si>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</si>
  <si>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</si>
  <si>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</si>
  <si>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</si>
  <si>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</si>
  <si>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</si>
  <si>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</si>
  <si>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</si>
  <si>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</si>
  <si>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</si>
  <si>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</si>
  <si>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</si>
  <si>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</si>
  <si>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</si>
  <si>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</si>
  <si>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</si>
  <si>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</si>
  <si>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</si>
  <si>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</si>
  <si>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</si>
  <si>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</si>
  <si>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</si>
  <si>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</si>
  <si>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</si>
  <si>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</si>
  <si>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</si>
  <si>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</si>
  <si>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</si>
  <si>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</si>
  <si>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</si>
  <si>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</si>
  <si>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</si>
  <si>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</si>
  <si>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</si>
  <si>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</si>
  <si>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</si>
  <si>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</si>
  <si>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</si>
  <si>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</si>
  <si>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</si>
  <si>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</si>
  <si>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</si>
  <si>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</si>
  <si>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</si>
  <si>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</si>
  <si>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</si>
  <si>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</si>
  <si>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</si>
  <si>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</si>
  <si>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</si>
  <si>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</si>
  <si>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</si>
  <si>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</si>
  <si>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</si>
  <si>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</si>
  <si>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</si>
  <si>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</si>
  <si>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</si>
  <si>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</si>
  <si>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</si>
  <si>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</si>
  <si>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</si>
  <si>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</si>
  <si>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</si>
  <si>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</si>
  <si>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</si>
  <si>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</si>
  <si>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</si>
  <si>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</si>
  <si>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</si>
  <si>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</si>
  <si>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</si>
  <si>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</si>
  <si>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</si>
  <si>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</si>
  <si>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</si>
  <si>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</si>
  <si>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</si>
  <si>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</si>
  <si>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</si>
  <si>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</si>
  <si>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</si>
  <si>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</si>
  <si>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</si>
  <si>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</si>
  <si>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</si>
  <si>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</si>
  <si>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</si>
  <si>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</si>
  <si>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</si>
  <si>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</si>
  <si>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</si>
  <si>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</si>
  <si>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</si>
  <si>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</si>
  <si>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</si>
  <si>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</si>
  <si>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</si>
  <si>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</si>
  <si>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</si>
  <si>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</si>
  <si>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</si>
  <si>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</si>
  <si>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</si>
  <si>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</si>
  <si>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</si>
  <si>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</si>
  <si>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</si>
  <si>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</si>
  <si>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</si>
  <si>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</si>
  <si>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</si>
  <si>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</si>
  <si>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</si>
  <si>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</si>
  <si>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</si>
  <si>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</si>
  <si>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</si>
  <si>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</si>
  <si>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</si>
  <si>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</si>
  <si>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</si>
  <si>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</si>
  <si>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</si>
  <si>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</si>
  <si>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</si>
  <si>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</si>
  <si>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</si>
  <si>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</si>
  <si>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</si>
  <si>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</si>
  <si>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</si>
  <si>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</si>
  <si>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</si>
  <si>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</si>
  <si>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</si>
  <si>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</si>
  <si>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</si>
  <si>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</si>
  <si>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</si>
  <si>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</si>
  <si>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</si>
  <si>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</si>
  <si>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</si>
  <si>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</si>
  <si>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</si>
  <si>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</si>
  <si>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</si>
  <si>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</si>
  <si>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</si>
  <si>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</si>
  <si>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</si>
  <si>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</si>
  <si>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</si>
  <si>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</si>
  <si>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</si>
  <si>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</si>
  <si>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</si>
  <si>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</si>
  <si>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</si>
  <si>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</si>
  <si>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</si>
  <si>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</si>
  <si>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</si>
  <si>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</si>
  <si>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</si>
  <si>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</si>
  <si>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</si>
  <si>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</si>
  <si>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</si>
  <si>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</si>
  <si>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</si>
  <si>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</si>
  <si>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</si>
  <si>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</si>
  <si>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</si>
  <si>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</si>
  <si>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</si>
  <si>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</si>
  <si>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</si>
  <si>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</si>
  <si>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</si>
  <si>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</si>
  <si>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</si>
  <si>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</si>
  <si>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</si>
  <si>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</si>
  <si>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</si>
  <si>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</si>
  <si>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</si>
  <si>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</si>
  <si>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</si>
  <si>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</si>
  <si>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</si>
  <si>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</si>
  <si>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</si>
  <si>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</si>
  <si>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</si>
  <si>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</si>
  <si>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</si>
  <si>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</si>
  <si>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</si>
  <si>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</si>
  <si>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</si>
  <si>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</si>
  <si>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</si>
  <si>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</si>
  <si>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</si>
  <si>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</si>
  <si>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</si>
  <si>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</si>
  <si>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</si>
  <si>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</si>
  <si>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</si>
  <si>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</si>
  <si>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</si>
  <si>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</si>
  <si>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</si>
  <si>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</si>
  <si>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</si>
  <si>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</si>
  <si>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</si>
  <si>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</si>
  <si>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</si>
  <si>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</si>
  <si>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</si>
  <si>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</si>
  <si>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</si>
  <si>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</si>
  <si>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</si>
  <si>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</si>
  <si>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</si>
  <si>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</si>
  <si>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</si>
  <si>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</si>
  <si>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</si>
  <si>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</si>
  <si>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</si>
  <si>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</si>
  <si>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</si>
  <si>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</si>
  <si>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</si>
  <si>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</si>
  <si>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</si>
  <si>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</si>
  <si>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</si>
  <si>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</si>
  <si>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</si>
  <si>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</si>
  <si>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</si>
  <si>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</si>
  <si>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</si>
  <si>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</si>
  <si>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</si>
  <si>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</si>
  <si>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</si>
  <si>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</si>
  <si>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</si>
  <si>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</si>
  <si>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</si>
  <si>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</si>
  <si>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</si>
  <si>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</si>
  <si>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</si>
  <si>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</si>
  <si>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</si>
  <si>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</si>
  <si>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</si>
  <si>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</si>
  <si>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</si>
  <si>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</si>
  <si>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</si>
  <si>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</si>
  <si>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</si>
  <si>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</si>
  <si>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</si>
  <si>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</si>
  <si>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</si>
  <si>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</si>
  <si>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</si>
  <si>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</si>
  <si>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</si>
  <si>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</si>
  <si>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</si>
  <si>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</si>
  <si>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</si>
  <si>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</si>
  <si>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</si>
  <si>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</si>
  <si>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</si>
  <si>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</si>
  <si>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</si>
  <si>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</si>
  <si>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</si>
  <si>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</si>
  <si>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</si>
  <si>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</si>
  <si>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</si>
  <si>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</si>
  <si>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</si>
  <si>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</si>
  <si>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</si>
  <si>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</si>
  <si>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</si>
  <si>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</si>
  <si>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</si>
  <si>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</si>
  <si>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</si>
  <si>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</si>
  <si>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</si>
  <si>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</si>
  <si>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</si>
  <si>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</si>
  <si>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</si>
  <si>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</si>
  <si>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</si>
  <si>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</si>
  <si>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</si>
  <si>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</si>
  <si>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</si>
  <si>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</si>
  <si>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</si>
  <si>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</si>
  <si>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</si>
  <si>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</si>
  <si>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</si>
  <si>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</si>
  <si>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</si>
  <si>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</si>
  <si>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</si>
  <si>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</si>
  <si>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</si>
  <si>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</si>
  <si>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</si>
  <si>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</si>
  <si>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</si>
  <si>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</si>
  <si>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</si>
  <si>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</si>
  <si>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</si>
  <si>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</si>
  <si>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</si>
  <si>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</si>
  <si>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</si>
  <si>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</si>
  <si>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</si>
  <si>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</si>
  <si>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</si>
  <si>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</si>
  <si>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</si>
  <si>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</si>
  <si>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</si>
  <si>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</si>
  <si>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</si>
  <si>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</si>
  <si>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</si>
  <si>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</si>
  <si>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</si>
  <si>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</si>
  <si>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</si>
  <si>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</si>
  <si>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</si>
  <si>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</si>
  <si>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</si>
  <si>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</si>
  <si>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</si>
  <si>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</si>
  <si>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</si>
  <si>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</si>
  <si>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</si>
  <si>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</si>
  <si>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</si>
  <si>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</si>
  <si>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</si>
  <si>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</si>
  <si>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</si>
  <si>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</si>
  <si>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</si>
  <si>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</si>
  <si>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</si>
  <si>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</si>
  <si>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</si>
  <si>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</si>
  <si>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</si>
  <si>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</si>
  <si>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</si>
  <si>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</si>
  <si>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</si>
  <si>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</si>
  <si>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</si>
  <si>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</si>
  <si>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</si>
  <si>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</si>
  <si>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</si>
  <si>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</si>
  <si>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</si>
  <si>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</si>
  <si>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</si>
  <si>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</si>
  <si>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</si>
  <si>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</si>
  <si>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</si>
  <si>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</si>
  <si>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</si>
  <si>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</si>
  <si>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</si>
  <si>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</si>
  <si>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</si>
  <si>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</si>
  <si>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</si>
  <si>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</si>
  <si>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</si>
  <si>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</si>
  <si>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</si>
  <si>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</si>
  <si>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</si>
  <si>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</si>
  <si>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</si>
  <si>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</si>
  <si>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</si>
  <si>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</si>
  <si>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</si>
  <si>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</si>
  <si>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</si>
  <si>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</si>
  <si>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</si>
  <si>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</si>
  <si>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</si>
  <si>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</si>
  <si>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</si>
  <si>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</si>
  <si>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</si>
  <si>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</si>
  <si>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</si>
  <si>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</si>
  <si>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</si>
  <si>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</si>
  <si>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</si>
  <si>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</si>
  <si>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</si>
  <si>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</si>
  <si>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</si>
  <si>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</si>
  <si>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</si>
  <si>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</si>
  <si>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</si>
  <si>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</si>
  <si>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</si>
  <si>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</si>
  <si>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</si>
  <si>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</si>
  <si>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</si>
  <si>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</si>
  <si>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</si>
  <si>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</si>
  <si>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</si>
  <si>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</si>
  <si>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</si>
  <si>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</si>
  <si>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</si>
  <si>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</si>
  <si>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</si>
  <si>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</si>
  <si>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</si>
  <si>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</si>
  <si>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</si>
  <si>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</si>
  <si>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</si>
  <si>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</si>
  <si>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</si>
  <si>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</si>
  <si>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</si>
  <si>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</si>
  <si>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</si>
  <si>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</si>
  <si>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</si>
  <si>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</si>
  <si>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</si>
  <si>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</si>
  <si>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</si>
  <si>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</si>
  <si>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</si>
  <si>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</si>
  <si>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</si>
  <si>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</si>
  <si>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</si>
  <si>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</si>
  <si>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</si>
  <si>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</si>
  <si>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</si>
  <si>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</si>
  <si>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</si>
  <si>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</si>
  <si>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</si>
  <si>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</si>
  <si>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</si>
  <si>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</si>
  <si>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</si>
  <si>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</si>
  <si>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</si>
  <si>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</si>
  <si>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</si>
  <si>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</si>
  <si>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</si>
  <si>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</si>
  <si>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</si>
  <si>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</si>
  <si>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</si>
  <si>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</si>
  <si>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</si>
  <si>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</si>
  <si>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</si>
  <si>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</si>
  <si>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</si>
  <si>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</si>
  <si>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</si>
  <si>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</si>
  <si>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</si>
  <si>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</si>
  <si>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</si>
  <si>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</si>
  <si>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</si>
  <si>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</si>
  <si>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</si>
  <si>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</si>
  <si>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</si>
  <si>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</si>
  <si>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</si>
  <si>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</si>
  <si>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</si>
  <si>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</si>
  <si>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</si>
  <si>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</si>
  <si>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</si>
  <si>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</si>
  <si>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</si>
  <si>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</si>
  <si>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</si>
  <si>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</si>
  <si>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</si>
  <si>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</si>
  <si>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</si>
  <si>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</si>
  <si>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</si>
  <si>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</si>
  <si>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</si>
  <si>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</si>
  <si>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</si>
  <si>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</si>
  <si>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</si>
  <si>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</si>
  <si>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</si>
  <si>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</si>
  <si>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</si>
  <si>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</si>
  <si>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</si>
  <si>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</si>
  <si>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</si>
  <si>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</si>
  <si>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</si>
  <si>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</si>
  <si>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</si>
  <si>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</si>
  <si>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</si>
  <si>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</si>
  <si>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</si>
  <si>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</si>
  <si>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</si>
  <si>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</si>
  <si>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</si>
  <si>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</si>
  <si>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</si>
  <si>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</si>
  <si>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</si>
  <si>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</si>
  <si>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</si>
  <si>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</si>
  <si>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</si>
  <si>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</si>
  <si>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</si>
  <si>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</si>
  <si>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</si>
  <si>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</si>
  <si>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</si>
  <si>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</si>
  <si>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</si>
  <si>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</si>
  <si>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</si>
  <si>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</si>
  <si>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</si>
  <si>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</si>
  <si>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</si>
  <si>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</si>
  <si>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</si>
  <si>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</si>
  <si>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</si>
  <si>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</si>
  <si>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</si>
  <si>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</si>
  <si>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</si>
  <si>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</si>
  <si>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</si>
  <si>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</si>
  <si>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</si>
  <si>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</si>
  <si>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</si>
  <si>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</si>
  <si>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</si>
  <si>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</si>
  <si>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</si>
  <si>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</si>
  <si>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</si>
  <si>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</si>
  <si>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</si>
  <si>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</si>
  <si>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</si>
  <si>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</si>
  <si>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</si>
  <si>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</si>
  <si>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</si>
  <si>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</si>
  <si>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</si>
  <si>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</si>
  <si>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</si>
  <si>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</si>
  <si>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</si>
  <si>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</si>
  <si>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</si>
  <si>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</si>
  <si>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</si>
  <si>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</si>
  <si>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</si>
  <si>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</si>
  <si>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</si>
  <si>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</si>
  <si>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</si>
  <si>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</si>
  <si>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</si>
  <si>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</si>
  <si>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</si>
  <si>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</si>
  <si>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</si>
  <si>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</si>
  <si>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</si>
  <si>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</si>
  <si>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</si>
  <si>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</si>
  <si>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</si>
  <si>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</si>
  <si>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</si>
  <si>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</si>
  <si>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</si>
  <si>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</si>
  <si>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</si>
  <si>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</si>
  <si>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</si>
  <si>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</si>
  <si>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</si>
  <si>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</si>
  <si>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</si>
  <si>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</si>
  <si>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</si>
  <si>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</si>
  <si>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</si>
  <si>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</si>
  <si>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</si>
  <si>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</si>
  <si>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</si>
  <si>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</si>
  <si>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</si>
  <si>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</si>
  <si>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</si>
  <si>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</si>
  <si>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</si>
  <si>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</si>
  <si>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</si>
  <si>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</si>
  <si>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</si>
  <si>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</si>
  <si>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</si>
  <si>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</si>
  <si>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</si>
  <si>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</si>
  <si>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</si>
  <si>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</si>
  <si>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</si>
  <si>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</si>
  <si>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</si>
  <si>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</si>
  <si>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</si>
  <si>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</si>
  <si>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</si>
  <si>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</si>
  <si>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</si>
  <si>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</si>
  <si>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</si>
  <si>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</si>
  <si>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</si>
  <si>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</si>
  <si>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</si>
  <si>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</si>
  <si>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</si>
  <si>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</si>
  <si>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</si>
  <si>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</si>
  <si>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</si>
  <si>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</si>
  <si>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</si>
  <si>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</si>
  <si>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</si>
  <si>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</si>
  <si>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</si>
  <si>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</si>
  <si>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</si>
  <si>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</si>
  <si>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</si>
  <si>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</si>
  <si>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</si>
  <si>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</si>
  <si>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</si>
  <si>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</si>
  <si>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</si>
  <si>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</si>
  <si>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</si>
  <si>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</si>
  <si>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</si>
  <si>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</si>
  <si>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</si>
  <si>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</si>
  <si>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</si>
  <si>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</si>
  <si>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</si>
  <si>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</si>
  <si>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</si>
  <si>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</si>
  <si>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</si>
  <si>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</si>
  <si>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</si>
  <si>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</si>
  <si>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</si>
  <si>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</si>
  <si>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</si>
  <si>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</si>
  <si>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</si>
  <si>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</si>
  <si>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</si>
  <si>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</si>
  <si>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</si>
  <si>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</si>
  <si>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</si>
  <si>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</si>
  <si>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</si>
  <si>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</si>
  <si>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</si>
  <si>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</si>
  <si>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</si>
  <si>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</si>
  <si>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</si>
  <si>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</si>
  <si>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</si>
  <si>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</si>
  <si>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</si>
  <si>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</si>
  <si>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</si>
  <si>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</si>
  <si>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</si>
  <si>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</si>
  <si>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</si>
  <si>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</si>
  <si>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</si>
  <si>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</si>
  <si>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</si>
  <si>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</si>
  <si>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</si>
  <si>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</si>
  <si>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</si>
  <si>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</si>
  <si>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</si>
  <si>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</si>
  <si>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</si>
  <si>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</si>
  <si>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</si>
  <si>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</si>
  <si>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</si>
  <si>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</si>
  <si>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</si>
  <si>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</si>
  <si>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</si>
  <si>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</si>
  <si>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</si>
  <si>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</si>
  <si>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</si>
  <si>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</si>
  <si>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</si>
  <si>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</si>
  <si>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</si>
  <si>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</si>
  <si>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</si>
  <si>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</si>
  <si>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</si>
  <si>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</si>
  <si>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</si>
  <si>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</si>
  <si>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</si>
  <si>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</si>
  <si>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</si>
  <si>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</si>
  <si>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</si>
  <si>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</si>
  <si>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</si>
  <si>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</si>
  <si>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</si>
  <si>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</si>
  <si>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</si>
  <si>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</si>
  <si>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</si>
  <si>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</si>
  <si>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</si>
  <si>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</si>
  <si>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</si>
  <si>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</si>
  <si>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</si>
  <si>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</si>
  <si>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</si>
  <si>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</si>
  <si>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</si>
  <si>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</si>
  <si>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</si>
  <si>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</si>
  <si>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</si>
  <si>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</si>
  <si>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</si>
  <si>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</si>
  <si>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</si>
  <si>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</si>
  <si>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</si>
  <si>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</si>
  <si>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</si>
  <si>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</si>
  <si>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</si>
  <si>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</si>
  <si>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</si>
  <si>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</si>
  <si>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</si>
  <si>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</si>
  <si>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</si>
  <si>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</si>
  <si>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</si>
  <si>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</si>
  <si>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</si>
  <si>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</si>
  <si>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</si>
  <si>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</si>
  <si>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</si>
  <si>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</si>
  <si>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</si>
  <si>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</si>
  <si>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</si>
  <si>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</si>
  <si>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</si>
  <si>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</si>
  <si>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</si>
  <si>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</si>
  <si>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</si>
  <si>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</si>
  <si>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</si>
  <si>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</si>
  <si>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</si>
  <si>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</si>
  <si>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</si>
  <si>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</si>
  <si>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</si>
  <si>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</si>
  <si>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</si>
  <si>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</si>
  <si>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</si>
  <si>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</si>
  <si>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</si>
  <si>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</si>
  <si>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</si>
  <si>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</si>
  <si>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</si>
  <si>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</si>
  <si>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</si>
  <si>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</si>
  <si>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</si>
  <si>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</si>
  <si>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</si>
  <si>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</si>
  <si>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</si>
  <si>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</si>
  <si>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</si>
  <si>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</si>
  <si>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</si>
  <si>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</si>
  <si>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</si>
  <si>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</si>
  <si>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</si>
  <si>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</si>
  <si>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</si>
  <si>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</si>
  <si>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</si>
  <si>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</si>
  <si>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</si>
  <si>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</si>
  <si>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</si>
  <si>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</si>
  <si>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</si>
  <si>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</si>
  <si>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</si>
  <si>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</si>
  <si>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</si>
  <si>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</si>
  <si>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</si>
  <si>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</si>
  <si>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</si>
  <si>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</si>
  <si>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</si>
  <si>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</si>
  <si>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</si>
  <si>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</si>
  <si>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</si>
  <si>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</si>
  <si>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</si>
  <si>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</si>
  <si>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</si>
  <si>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</si>
  <si>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</si>
  <si>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</si>
  <si>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</si>
  <si>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</si>
  <si>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</si>
  <si>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</si>
  <si>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</si>
  <si>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</si>
  <si>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</si>
  <si>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</si>
  <si>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</si>
  <si>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</si>
  <si>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</si>
  <si>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</si>
  <si>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</si>
  <si>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</si>
  <si>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</si>
  <si>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</si>
  <si>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</si>
  <si>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</si>
  <si>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</si>
  <si>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</si>
  <si>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</si>
  <si>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</si>
  <si>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</si>
  <si>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</si>
  <si>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</si>
  <si>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</si>
  <si>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</si>
  <si>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</si>
  <si>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</si>
  <si>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</si>
  <si>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</si>
  <si>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</si>
  <si>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</si>
  <si>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</si>
  <si>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</si>
  <si>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</si>
  <si>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</si>
  <si>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</si>
  <si>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</si>
  <si>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</si>
  <si>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</si>
  <si>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</si>
  <si>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</si>
  <si>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</si>
  <si>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</si>
  <si>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</si>
  <si>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</si>
  <si>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</si>
  <si>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</si>
  <si>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</si>
  <si>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</si>
  <si>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</si>
  <si>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</si>
  <si>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</si>
  <si>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</si>
  <si>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</si>
  <si>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</si>
  <si>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</si>
  <si>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</si>
  <si>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</si>
  <si>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</si>
  <si>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</si>
  <si>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</si>
  <si>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</si>
  <si>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</si>
  <si>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</si>
  <si>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</si>
  <si>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</si>
  <si>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</si>
  <si>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</si>
  <si>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</si>
  <si>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</si>
  <si>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</si>
  <si>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</si>
  <si>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</si>
  <si>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</si>
  <si>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</si>
  <si>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</si>
  <si>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</si>
  <si>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</si>
  <si>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</si>
  <si>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</si>
  <si>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</si>
  <si>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</si>
  <si>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</si>
  <si>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</si>
  <si>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</si>
  <si>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</si>
  <si>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</si>
  <si>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</si>
  <si>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</si>
  <si>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</si>
  <si>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</si>
  <si>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</si>
  <si>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</si>
  <si>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</si>
  <si>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</si>
  <si>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</si>
  <si>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</si>
  <si>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</si>
  <si>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</si>
  <si>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</si>
  <si>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</si>
  <si>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</si>
  <si>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</si>
  <si>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</si>
  <si>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</si>
  <si>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</si>
  <si>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</si>
  <si>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</si>
  <si>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</si>
  <si>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</si>
  <si>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</si>
  <si>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</si>
  <si>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</si>
  <si>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</si>
  <si>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</si>
  <si>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</si>
  <si>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</si>
  <si>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</si>
  <si>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</si>
  <si>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</si>
  <si>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</si>
  <si>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</si>
  <si>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</si>
  <si>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</si>
  <si>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</si>
  <si>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</si>
  <si>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</si>
  <si>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</si>
  <si>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</si>
  <si>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</si>
  <si>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</si>
  <si>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</si>
  <si>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</si>
  <si>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</si>
  <si>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</si>
  <si>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</si>
  <si>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</si>
  <si>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</si>
  <si>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</si>
  <si>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</si>
  <si>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</si>
  <si>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</si>
  <si>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</si>
  <si>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</si>
  <si>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</si>
  <si>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</si>
  <si>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</si>
  <si>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</si>
  <si>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</si>
  <si>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</si>
  <si>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</si>
  <si>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</si>
  <si>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</si>
  <si>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</si>
  <si>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</si>
  <si>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</si>
  <si>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</si>
  <si>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</si>
  <si>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</si>
  <si>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</si>
  <si>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</si>
  <si>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</si>
  <si>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</si>
  <si>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</si>
  <si>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</si>
  <si>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</si>
  <si>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</si>
  <si>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</si>
  <si>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</si>
  <si>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</si>
  <si>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</si>
  <si>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</si>
  <si>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</si>
  <si>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</si>
  <si>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</si>
  <si>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</si>
  <si>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</si>
  <si>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</si>
  <si>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</si>
  <si>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</si>
  <si>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</si>
  <si>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</si>
  <si>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</si>
  <si>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</si>
  <si>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</si>
  <si>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</si>
  <si>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</si>
  <si>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</si>
  <si>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</si>
  <si>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</si>
  <si>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</si>
  <si>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</si>
  <si>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</si>
  <si>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</si>
  <si>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</si>
  <si>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</si>
  <si>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</si>
  <si>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</si>
  <si>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</si>
  <si>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</si>
  <si>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</si>
  <si>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</si>
  <si>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</si>
  <si>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</si>
  <si>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</si>
  <si>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</si>
  <si>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</si>
  <si>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</si>
  <si>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</si>
  <si>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</si>
  <si>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</si>
  <si>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</si>
  <si>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</si>
  <si>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</si>
  <si>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</si>
  <si>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</si>
  <si>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</si>
  <si>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</si>
  <si>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</si>
  <si>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</si>
  <si>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</si>
  <si>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</si>
  <si>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</si>
  <si>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</si>
  <si>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</si>
  <si>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</si>
  <si>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</si>
  <si>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</si>
  <si>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</si>
  <si>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</si>
  <si>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</si>
  <si>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</si>
  <si>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</si>
  <si>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</si>
  <si>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</si>
  <si>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</si>
  <si>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</si>
  <si>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</si>
  <si>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</si>
  <si>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</si>
  <si>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</si>
  <si>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</si>
  <si>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</si>
  <si>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</si>
  <si>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</si>
  <si>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</si>
  <si>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</si>
  <si>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</si>
  <si>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</si>
  <si>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</si>
  <si>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</si>
  <si>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</si>
  <si>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</si>
  <si>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</si>
  <si>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</si>
  <si>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</si>
  <si>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</si>
  <si>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</si>
  <si>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</si>
  <si>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</si>
  <si>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</si>
  <si>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</si>
  <si>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</si>
  <si>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</si>
  <si>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</si>
  <si>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</si>
  <si>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</si>
  <si>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</si>
  <si>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</si>
  <si>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</si>
  <si>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</si>
  <si>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</si>
  <si>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</si>
  <si>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</si>
  <si>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</si>
  <si>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</si>
  <si>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</si>
  <si>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</si>
  <si>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</si>
  <si>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</si>
  <si>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</si>
  <si>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</si>
  <si>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</si>
  <si>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</si>
  <si>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</si>
  <si>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</si>
  <si>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</si>
  <si>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</si>
  <si>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</si>
  <si>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</si>
  <si>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</si>
  <si>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</si>
  <si>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</si>
  <si>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</si>
  <si>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</si>
  <si>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</si>
  <si>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</si>
  <si>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</si>
  <si>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</si>
  <si>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</si>
  <si>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</si>
  <si>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</si>
  <si>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</si>
  <si>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</si>
  <si>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</si>
  <si>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</si>
  <si>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</si>
  <si>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</si>
  <si>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</si>
  <si>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</si>
  <si>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</si>
  <si>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</si>
  <si>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</si>
  <si>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</si>
  <si>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</si>
  <si>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</si>
  <si>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</si>
  <si>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</si>
  <si>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</si>
  <si>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</si>
  <si>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</si>
  <si>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</si>
  <si>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</si>
  <si>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</si>
  <si>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</si>
  <si>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</si>
  <si>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</si>
  <si>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</si>
  <si>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</si>
  <si>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</si>
  <si>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</si>
  <si>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</si>
  <si>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</si>
  <si>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</si>
  <si>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</si>
  <si>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</si>
  <si>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</si>
  <si>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</si>
  <si>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</si>
  <si>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</si>
  <si>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</si>
  <si>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</si>
  <si>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</si>
  <si>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</si>
  <si>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</si>
  <si>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</si>
  <si>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</si>
  <si>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</si>
  <si>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</si>
  <si>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</si>
  <si>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</si>
  <si>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</si>
  <si>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</si>
  <si>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</si>
  <si>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</si>
  <si>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</si>
  <si>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</si>
  <si>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</si>
  <si>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</si>
  <si>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</si>
  <si>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</si>
  <si>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</si>
  <si>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</si>
  <si>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</si>
  <si>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</si>
  <si>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</si>
  <si>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</si>
  <si>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</si>
  <si>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</si>
  <si>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</si>
  <si>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</si>
  <si>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</si>
  <si>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</si>
  <si>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</si>
  <si>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</si>
  <si>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</si>
  <si>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</si>
  <si>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</si>
  <si>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</si>
  <si>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</si>
  <si>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</si>
  <si>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</si>
  <si>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</si>
  <si>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</si>
  <si>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</si>
  <si>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</si>
  <si>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</si>
  <si>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</si>
  <si>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</si>
  <si>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</si>
  <si>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</si>
  <si>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</si>
  <si>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</si>
  <si>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</si>
  <si>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</si>
  <si>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</si>
  <si>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</si>
  <si>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</si>
  <si>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</si>
  <si>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</si>
  <si>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</si>
  <si>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</si>
  <si>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</si>
  <si>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</si>
  <si>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</si>
  <si>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</si>
  <si>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</si>
  <si>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</si>
  <si>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</si>
  <si>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</si>
  <si>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</si>
  <si>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</si>
  <si>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</si>
  <si>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</si>
  <si>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</si>
  <si>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</si>
  <si>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</si>
  <si>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</si>
  <si>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</si>
  <si>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</si>
  <si>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</si>
  <si>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</si>
  <si>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</si>
  <si>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</si>
  <si>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</si>
  <si>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</si>
  <si>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</si>
  <si>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</si>
  <si>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</si>
  <si>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</si>
  <si>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</si>
  <si>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</si>
  <si>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</si>
  <si>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</si>
  <si>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</si>
  <si>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</si>
  <si>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</si>
  <si>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</si>
  <si>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</si>
  <si>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</si>
  <si>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</si>
  <si>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</si>
  <si>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</si>
  <si>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</si>
  <si>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</si>
  <si>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</si>
  <si>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</si>
  <si>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</si>
  <si>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</si>
  <si>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</si>
  <si>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</si>
  <si>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</si>
  <si>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</si>
  <si>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</si>
  <si>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</si>
  <si>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</si>
  <si>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</si>
  <si>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</si>
  <si>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</si>
  <si>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</si>
  <si>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</si>
  <si>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</si>
  <si>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</si>
  <si>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</si>
  <si>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</si>
  <si>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</si>
  <si>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</si>
  <si>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</si>
  <si>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</si>
  <si>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</si>
  <si>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</si>
  <si>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</si>
  <si>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</si>
  <si>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</si>
  <si>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</si>
  <si>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</si>
  <si>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</si>
  <si>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</si>
  <si>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</si>
  <si>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</si>
  <si>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</si>
  <si>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</si>
  <si>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</si>
  <si>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</si>
  <si>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</si>
  <si>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</si>
  <si>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</si>
  <si>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</si>
  <si>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</si>
  <si>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</si>
  <si>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</si>
  <si>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</si>
  <si>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</si>
  <si>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</si>
  <si>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</si>
  <si>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</si>
  <si>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</si>
  <si>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</si>
  <si>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</si>
  <si>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</si>
  <si>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</si>
  <si>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</si>
  <si>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</si>
  <si>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</si>
  <si>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</si>
  <si>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</si>
  <si>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</si>
  <si>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</si>
  <si>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</si>
  <si>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</si>
  <si>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</si>
  <si>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</si>
  <si>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</si>
  <si>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</si>
  <si>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</si>
  <si>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</si>
  <si>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</si>
  <si>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</si>
  <si>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</si>
  <si>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</si>
  <si>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</si>
  <si>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</si>
  <si>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</si>
  <si>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</si>
  <si>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</si>
  <si>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</si>
  <si>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</si>
  <si>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</si>
  <si>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</si>
  <si>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</si>
  <si>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</si>
  <si>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</si>
  <si>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</si>
  <si>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</si>
  <si>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</si>
  <si>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</si>
  <si>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</si>
  <si>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</si>
  <si>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</si>
  <si>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</si>
  <si>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</si>
  <si>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</si>
  <si>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</si>
  <si>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</si>
  <si>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</si>
  <si>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</si>
  <si>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</si>
  <si>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</si>
  <si>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</si>
  <si>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</si>
  <si>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</si>
  <si>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</si>
  <si>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</si>
  <si>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</si>
  <si>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</si>
  <si>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</si>
  <si>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</si>
  <si>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</si>
  <si>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</si>
  <si>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</si>
  <si>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</si>
  <si>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</si>
  <si>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</si>
  <si>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</si>
  <si>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</si>
  <si>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</si>
  <si>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</si>
  <si>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</si>
  <si>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</si>
  <si>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</si>
  <si>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</si>
  <si>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</si>
  <si>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</si>
  <si>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</si>
  <si>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</si>
  <si>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</si>
  <si>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</si>
  <si>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</si>
  <si>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</si>
  <si>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</si>
  <si>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</si>
  <si>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</si>
  <si>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</si>
  <si>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</si>
  <si>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</si>
  <si>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</si>
  <si>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</si>
  <si>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</si>
  <si>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</si>
  <si>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</si>
  <si>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</si>
  <si>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</si>
  <si>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</si>
  <si>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</si>
  <si>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</si>
  <si>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</si>
  <si>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</si>
  <si>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</si>
  <si>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</si>
  <si>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</si>
  <si>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</si>
  <si>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</si>
  <si>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</si>
  <si>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</si>
  <si>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</si>
  <si>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</si>
  <si>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</si>
  <si>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</si>
  <si>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</si>
  <si>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</si>
  <si>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</si>
  <si>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</si>
  <si>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</si>
  <si>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</si>
  <si>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</si>
  <si>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</si>
  <si>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</si>
  <si>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</si>
  <si>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</si>
  <si>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</si>
  <si>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</si>
  <si>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</si>
  <si>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</si>
  <si>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</si>
  <si>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</si>
  <si>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</si>
  <si>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</si>
  <si>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</si>
  <si>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</si>
  <si>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</si>
  <si>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</si>
  <si>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</si>
  <si>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</si>
  <si>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</si>
  <si>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</si>
  <si>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</si>
  <si>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</si>
  <si>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</si>
  <si>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</si>
  <si>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</si>
  <si>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</si>
  <si>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</si>
  <si>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</si>
  <si>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</si>
  <si>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</si>
  <si>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</si>
  <si>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</si>
  <si>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</si>
  <si>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</si>
  <si>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</si>
  <si>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</si>
  <si>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</si>
  <si>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</si>
  <si>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</si>
  <si>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</si>
  <si>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</si>
  <si>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</si>
  <si>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</si>
  <si>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</si>
  <si>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</si>
  <si>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</si>
  <si>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</si>
  <si>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</si>
  <si>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</si>
  <si>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</si>
  <si>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</si>
  <si>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</si>
  <si>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</si>
  <si>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</si>
  <si>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</si>
  <si>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</si>
  <si>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</si>
  <si>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</si>
  <si>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</si>
  <si>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</si>
  <si>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</si>
  <si>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</si>
  <si>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</si>
  <si>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</si>
  <si>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</si>
  <si>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</si>
  <si>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</si>
  <si>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</si>
  <si>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</si>
  <si>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</si>
  <si>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</si>
  <si>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</si>
  <si>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</si>
  <si>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</si>
  <si>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</si>
  <si>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</si>
  <si>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</si>
  <si>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</si>
  <si>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</si>
  <si>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</si>
  <si>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</si>
  <si>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</si>
  <si>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</si>
  <si>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</si>
  <si>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</si>
  <si>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</si>
  <si>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</si>
  <si>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</si>
  <si>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</si>
  <si>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</si>
  <si>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</si>
  <si>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</si>
  <si>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</si>
  <si>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</si>
  <si>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</si>
  <si>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</si>
  <si>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</si>
  <si>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</si>
  <si>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</si>
  <si>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</si>
  <si>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</si>
  <si>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</si>
  <si>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</si>
  <si>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</si>
  <si>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</si>
  <si>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</si>
  <si>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</si>
  <si>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</si>
  <si>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</si>
  <si>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</si>
  <si>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</si>
  <si>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</si>
  <si>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</si>
  <si>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</si>
  <si>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</si>
  <si>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</si>
  <si>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</si>
  <si>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</si>
  <si>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</si>
  <si>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</si>
  <si>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</si>
  <si>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</si>
  <si>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</si>
  <si>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</si>
  <si>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</si>
  <si>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</si>
  <si>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</si>
  <si>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</si>
  <si>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</si>
  <si>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</si>
  <si>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</si>
  <si>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</si>
  <si>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</si>
  <si>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</si>
  <si>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</si>
  <si>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</si>
  <si>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</si>
  <si>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</si>
  <si>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</si>
  <si>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</si>
  <si>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</si>
  <si>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</si>
  <si>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</si>
  <si>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</si>
  <si>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</si>
  <si>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</si>
  <si>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</si>
  <si>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</si>
  <si>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</si>
  <si>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</si>
  <si>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</si>
  <si>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</si>
  <si>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</si>
  <si>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</si>
  <si>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</si>
  <si>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</si>
  <si>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</si>
  <si>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</si>
  <si>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</si>
  <si>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</si>
  <si>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</si>
  <si>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</si>
  <si>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</si>
  <si>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</si>
  <si>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</si>
  <si>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</si>
  <si>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</si>
  <si>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</si>
  <si>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</si>
  <si>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</si>
  <si>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</si>
  <si>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</si>
  <si>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</si>
  <si>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</si>
  <si>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</si>
  <si>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</si>
  <si>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</si>
  <si>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</si>
  <si>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</si>
  <si>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</si>
  <si>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</si>
  <si>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</si>
  <si>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</si>
  <si>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</si>
  <si>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</si>
  <si>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</si>
  <si>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</si>
  <si>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</si>
  <si>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</si>
  <si>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</si>
  <si>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</si>
  <si>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</si>
  <si>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</si>
  <si>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</si>
  <si>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</si>
  <si>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</si>
  <si>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</si>
  <si>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</si>
  <si>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</si>
  <si>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</si>
  <si>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</si>
  <si>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</si>
  <si>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</si>
  <si>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</si>
  <si>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</si>
  <si>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</si>
  <si>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</si>
  <si>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</si>
  <si>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</si>
  <si>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</si>
  <si>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</si>
  <si>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</si>
  <si>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</si>
  <si>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</si>
  <si>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</si>
  <si>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</si>
  <si>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</si>
  <si>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</si>
  <si>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</si>
  <si>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</si>
  <si>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</si>
  <si>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</si>
  <si>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</si>
  <si>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</si>
  <si>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</si>
  <si>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</si>
  <si>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</si>
  <si>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</si>
  <si>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</si>
  <si>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</si>
  <si>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</si>
  <si>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</si>
  <si>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</si>
  <si>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</si>
  <si>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</si>
  <si>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</si>
  <si>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</si>
  <si>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</si>
  <si>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</si>
  <si>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</si>
  <si>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</si>
  <si>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</si>
  <si>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</si>
  <si>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</si>
  <si>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</si>
  <si>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</si>
  <si>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</si>
  <si>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</si>
  <si>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</si>
  <si>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</si>
  <si>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</si>
  <si>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</si>
  <si>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</si>
  <si>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</si>
  <si>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</si>
  <si>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</si>
  <si>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</si>
  <si>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</si>
  <si>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</si>
  <si>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</si>
  <si>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</si>
  <si>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</si>
  <si>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</si>
  <si>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</si>
  <si>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</si>
  <si>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</si>
  <si>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</si>
  <si>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</si>
  <si>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</si>
  <si>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</si>
  <si>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</si>
  <si>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</si>
  <si>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</si>
  <si>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</si>
  <si>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</si>
  <si>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</si>
  <si>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</si>
  <si>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</si>
  <si>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</si>
  <si>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</si>
  <si>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</si>
  <si>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</si>
  <si>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</si>
  <si>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</si>
  <si>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</si>
  <si>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</si>
  <si>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</si>
  <si>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</si>
  <si>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</si>
  <si>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</si>
  <si>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</si>
  <si>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</si>
  <si>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</si>
  <si>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</si>
  <si>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</si>
  <si>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</si>
  <si>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</si>
  <si>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</si>
  <si>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</si>
  <si>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</si>
  <si>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</si>
  <si>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</si>
  <si>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</si>
  <si>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</si>
  <si>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</si>
  <si>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</si>
  <si>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</si>
  <si>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</si>
  <si>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</si>
  <si>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</si>
  <si>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</si>
  <si>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</si>
  <si>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</si>
  <si>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</si>
  <si>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</si>
  <si>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</si>
  <si>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</si>
  <si>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</si>
  <si>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</si>
  <si>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</si>
  <si>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</si>
  <si>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</si>
  <si>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</si>
  <si>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</si>
  <si>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</si>
  <si>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</si>
  <si>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</si>
  <si>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</si>
  <si>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</si>
  <si>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</si>
  <si>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</si>
  <si>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</si>
  <si>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</si>
  <si>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</si>
  <si>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</si>
  <si>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</si>
  <si>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</si>
  <si>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</si>
  <si>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</si>
  <si>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</si>
  <si>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</si>
  <si>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</si>
  <si>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</si>
  <si>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</si>
  <si>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</si>
  <si>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</si>
  <si>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</si>
  <si>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</si>
  <si>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</si>
  <si>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</si>
  <si>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</si>
  <si>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</si>
  <si>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</si>
  <si>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</si>
  <si>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</si>
  <si>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</si>
  <si>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</si>
  <si>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</si>
  <si>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</si>
  <si>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</si>
  <si>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</si>
  <si>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</si>
  <si>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</si>
  <si>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</si>
  <si>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</si>
  <si>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</si>
  <si>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</si>
  <si>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</si>
  <si>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</si>
  <si>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</si>
  <si>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</si>
  <si>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</si>
  <si>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</si>
  <si>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</si>
  <si>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</si>
  <si>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</si>
  <si>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</si>
  <si>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</si>
  <si>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</si>
  <si>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</si>
  <si>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</si>
  <si>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</si>
  <si>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</si>
  <si>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</si>
  <si>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</si>
  <si>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</si>
  <si>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</si>
  <si>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</si>
  <si>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</si>
  <si>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</si>
  <si>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</si>
  <si>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</si>
  <si>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</si>
  <si>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</si>
  <si>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</si>
  <si>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</si>
  <si>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</si>
  <si>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</si>
  <si>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</si>
  <si>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</si>
  <si>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</si>
  <si>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</si>
  <si>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</si>
  <si>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</si>
  <si>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</si>
  <si>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</si>
  <si>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</si>
  <si>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</si>
  <si>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</si>
  <si>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</si>
  <si>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</si>
  <si>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</si>
  <si>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</si>
  <si>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</si>
  <si>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</si>
  <si>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</si>
  <si>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</si>
  <si>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</si>
  <si>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</si>
  <si>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</si>
  <si>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</si>
  <si>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</si>
  <si>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</si>
  <si>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</si>
  <si>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</si>
  <si>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</si>
  <si>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</si>
  <si>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</si>
  <si>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</si>
  <si>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</si>
  <si>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</si>
  <si>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</si>
  <si>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</si>
  <si>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</si>
  <si>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</si>
  <si>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</si>
  <si>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</si>
  <si>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</si>
  <si>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</si>
  <si>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</si>
  <si>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</si>
  <si>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</si>
  <si>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</si>
  <si>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</si>
  <si>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</si>
  <si>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</si>
  <si>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</si>
  <si>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</si>
  <si>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</si>
  <si>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</si>
  <si>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</si>
  <si>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</si>
  <si>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</si>
  <si>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</si>
  <si>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</si>
  <si>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</si>
  <si>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</si>
  <si>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</si>
  <si>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</si>
  <si>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</si>
  <si>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</si>
  <si>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</si>
  <si>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</si>
  <si>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</si>
  <si>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</si>
  <si>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</si>
  <si>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</si>
  <si>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</si>
  <si>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</si>
  <si>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</si>
  <si>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</si>
  <si>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</si>
  <si>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</si>
  <si>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</si>
  <si>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</si>
  <si>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</si>
  <si>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</si>
  <si>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</si>
  <si>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</si>
  <si>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</si>
  <si>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</si>
  <si>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</si>
  <si>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</si>
  <si>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</si>
  <si>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</si>
  <si>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</si>
  <si>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</si>
  <si>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</si>
  <si>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</si>
  <si>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</si>
  <si>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</si>
  <si>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</si>
  <si>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</si>
  <si>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</si>
  <si>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</si>
  <si>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</si>
  <si>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</si>
  <si>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</si>
  <si>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</si>
  <si>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</si>
  <si>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</si>
  <si>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</si>
  <si>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</si>
  <si>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</si>
  <si>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</si>
  <si>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</si>
  <si>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</si>
  <si>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</si>
  <si>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</si>
  <si>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</si>
  <si>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</si>
  <si>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</si>
  <si>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</si>
  <si>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</si>
  <si>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</si>
  <si>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</si>
  <si>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</si>
  <si>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</si>
  <si>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</si>
  <si>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</si>
  <si>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</si>
  <si>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</si>
  <si>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</si>
  <si>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</si>
  <si>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</si>
  <si>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</si>
  <si>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</si>
  <si>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</si>
  <si>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</si>
  <si>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</si>
  <si>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</si>
  <si>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</si>
  <si>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</si>
  <si>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</si>
  <si>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</si>
  <si>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</si>
  <si>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</si>
  <si>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</si>
  <si>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</si>
  <si>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</si>
  <si>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</si>
  <si>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</si>
  <si>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</si>
  <si>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</si>
  <si>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</si>
  <si>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</si>
  <si>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</si>
  <si>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</si>
  <si>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</si>
  <si>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</si>
  <si>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</si>
  <si>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</si>
  <si>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</si>
  <si>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</si>
  <si>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</si>
  <si>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</si>
  <si>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</si>
  <si>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</si>
  <si>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</si>
  <si>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</si>
  <si>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</si>
  <si>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</si>
  <si>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</si>
  <si>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</si>
  <si>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</si>
  <si>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</si>
  <si>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</si>
  <si>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</si>
  <si>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</si>
  <si>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</si>
  <si>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</si>
  <si>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</si>
  <si>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</si>
  <si>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</si>
  <si>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</si>
  <si>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</si>
  <si>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</si>
  <si>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</si>
  <si>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</si>
  <si>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</si>
  <si>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</si>
  <si>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</si>
  <si>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</si>
  <si>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</si>
  <si>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</si>
  <si>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</si>
  <si>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</si>
  <si>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</si>
  <si>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</si>
  <si>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</si>
  <si>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</si>
  <si>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</si>
  <si>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</si>
  <si>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</si>
  <si>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</si>
  <si>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</si>
  <si>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</si>
  <si>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</si>
  <si>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</si>
  <si>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</si>
  <si>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</si>
  <si>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</si>
  <si>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</si>
  <si>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</si>
  <si>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</si>
  <si>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</si>
  <si>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</si>
  <si>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</si>
  <si>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</si>
  <si>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</si>
  <si>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</si>
  <si>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</si>
  <si>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</si>
  <si>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</si>
  <si>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</si>
  <si>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</si>
  <si>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</si>
  <si>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</si>
  <si>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</si>
  <si>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</si>
  <si>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</si>
  <si>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</si>
  <si>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</si>
  <si>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</si>
  <si>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</si>
  <si>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</si>
  <si>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</si>
  <si>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</si>
  <si>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</si>
  <si>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</si>
  <si>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</si>
  <si>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</si>
  <si>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</si>
  <si>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</si>
  <si>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</si>
  <si>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</si>
  <si>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</si>
  <si>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</si>
  <si>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</si>
  <si>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</si>
  <si>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</si>
  <si>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</si>
  <si>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</si>
  <si>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</si>
  <si>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</si>
  <si>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</si>
  <si>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</si>
  <si>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</si>
  <si>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</si>
  <si>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</si>
  <si>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</si>
  <si>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</si>
  <si>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</si>
  <si>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</si>
  <si>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</si>
  <si>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</si>
  <si>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</si>
  <si>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</si>
  <si>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</si>
  <si>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</si>
  <si>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</si>
  <si>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</si>
  <si>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</si>
  <si>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</si>
  <si>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</si>
  <si>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</si>
  <si>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</si>
  <si>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</si>
  <si>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</si>
  <si>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</si>
  <si>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</si>
  <si>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</si>
  <si>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</si>
  <si>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</si>
  <si>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</si>
  <si>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</si>
  <si>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</si>
  <si>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</si>
  <si>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</si>
  <si>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</si>
  <si>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</si>
  <si>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</si>
  <si>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</si>
  <si>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</si>
  <si>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</si>
  <si>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</si>
  <si>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</si>
  <si>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</si>
  <si>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</si>
  <si>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</si>
  <si>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</si>
  <si>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</si>
  <si>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</si>
  <si>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</si>
  <si>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</si>
  <si>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</si>
  <si>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</si>
  <si>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</si>
  <si>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</si>
  <si>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</si>
  <si>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</si>
  <si>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</si>
  <si>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</si>
  <si>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</si>
  <si>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</si>
  <si>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</si>
  <si>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</si>
  <si>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</si>
  <si>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</si>
  <si>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</si>
  <si>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</si>
  <si>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</si>
  <si>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</si>
  <si>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</si>
  <si>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</si>
  <si>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</si>
  <si>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</si>
  <si>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</si>
  <si>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</si>
  <si>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</si>
  <si>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</si>
  <si>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</si>
  <si>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</si>
  <si>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</si>
  <si>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</si>
  <si>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</si>
  <si>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</si>
  <si>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</si>
  <si>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</si>
  <si>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</si>
  <si>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</si>
  <si>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</si>
  <si>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</si>
  <si>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</si>
  <si>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</si>
  <si>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</si>
  <si>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</si>
  <si>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</si>
  <si>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</si>
  <si>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</si>
  <si>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</si>
  <si>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</si>
  <si>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</si>
  <si>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</si>
  <si>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</si>
  <si>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</si>
  <si>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</si>
  <si>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</si>
  <si>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</si>
  <si>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</si>
  <si>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</si>
  <si>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</si>
  <si>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</si>
  <si>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</si>
  <si>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</si>
  <si>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</si>
  <si>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</si>
  <si>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</si>
  <si>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</si>
  <si>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</si>
  <si>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</si>
  <si>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</si>
  <si>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</si>
  <si>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</si>
  <si>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</si>
  <si>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</si>
  <si>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</si>
  <si>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</si>
  <si>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</si>
  <si>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</si>
  <si>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</si>
  <si>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</si>
  <si>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</si>
  <si>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</si>
  <si>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</si>
  <si>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</si>
  <si>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</si>
  <si>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</si>
  <si>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</si>
  <si>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</si>
  <si>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</si>
  <si>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</si>
  <si>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</si>
  <si>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</si>
  <si>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</si>
  <si>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</si>
  <si>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</si>
  <si>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</si>
  <si>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</si>
  <si>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</si>
  <si>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</si>
  <si>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</si>
  <si>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</si>
  <si>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</si>
  <si>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</si>
  <si>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</si>
  <si>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</si>
  <si>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</si>
  <si>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</si>
  <si>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</si>
  <si>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</si>
  <si>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</si>
  <si>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</si>
  <si>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</si>
  <si>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</si>
  <si>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</si>
  <si>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</si>
  <si>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</si>
  <si>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</si>
  <si>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</si>
  <si>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</si>
  <si>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</si>
  <si>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</si>
  <si>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</si>
  <si>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</si>
  <si>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</si>
  <si>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</si>
  <si>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</si>
  <si>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</si>
  <si>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</si>
  <si>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</si>
  <si>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</si>
  <si>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</si>
  <si>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</si>
  <si>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</si>
  <si>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</si>
  <si>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</si>
  <si>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</si>
  <si>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</si>
  <si>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</si>
  <si>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</si>
  <si>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</si>
  <si>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</si>
  <si>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</si>
  <si>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</si>
  <si>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</si>
  <si>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</si>
  <si>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</si>
  <si>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</si>
  <si>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</si>
  <si>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</si>
  <si>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</si>
  <si>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</si>
  <si>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</si>
  <si>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</si>
  <si>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</si>
  <si>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</si>
  <si>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</si>
  <si>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</si>
  <si>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</si>
  <si>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</si>
  <si>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</si>
  <si>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</si>
  <si>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</si>
  <si>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</si>
  <si>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</si>
  <si>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</si>
  <si>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</si>
  <si>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</si>
  <si>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</si>
  <si>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</si>
  <si>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</si>
  <si>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</si>
  <si>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</si>
  <si>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</si>
  <si>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</si>
  <si>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</si>
  <si>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</si>
  <si>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</si>
  <si>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</si>
  <si>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</si>
  <si>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</si>
  <si>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</si>
  <si>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</si>
  <si>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</si>
  <si>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</si>
  <si>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</si>
  <si>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</si>
  <si>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</si>
  <si>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</si>
  <si>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</si>
  <si>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</si>
  <si>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</si>
  <si>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</si>
  <si>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</si>
  <si>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</si>
  <si>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</si>
  <si>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</si>
  <si>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</si>
  <si>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</si>
  <si>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</si>
  <si>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</si>
  <si>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</si>
  <si>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</si>
  <si>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</si>
  <si>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</si>
  <si>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</si>
  <si>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</si>
  <si>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</si>
  <si>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</si>
  <si>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</si>
  <si>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</si>
  <si>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</si>
  <si>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</si>
  <si>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</si>
  <si>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</si>
  <si>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</si>
  <si>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</si>
  <si>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</si>
  <si>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</si>
  <si>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</si>
  <si>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</si>
  <si>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</si>
  <si>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</si>
  <si>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</si>
  <si>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</si>
  <si>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</si>
  <si>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</si>
  <si>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</si>
  <si>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</si>
  <si>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</si>
  <si>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</si>
  <si>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</si>
  <si>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</si>
  <si>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</si>
  <si>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</si>
  <si>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</si>
  <si>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</si>
  <si>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</si>
  <si>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</si>
  <si>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</si>
  <si>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</si>
  <si>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</si>
  <si>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</si>
  <si>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</si>
  <si>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</si>
  <si>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</si>
  <si>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</si>
  <si>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</si>
  <si>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</si>
  <si>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</si>
  <si>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</si>
  <si>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</si>
  <si>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</si>
  <si>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</si>
  <si>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</si>
  <si>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</si>
  <si>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</si>
  <si>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</si>
  <si>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</si>
  <si>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</si>
  <si>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</si>
  <si>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</si>
  <si>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</si>
  <si>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</si>
  <si>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</si>
  <si>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</si>
  <si>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</si>
  <si>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</si>
  <si>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</si>
  <si>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</si>
  <si>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</si>
  <si>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</si>
  <si>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</si>
  <si>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</si>
  <si>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</si>
  <si>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</si>
  <si>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</si>
  <si>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</si>
  <si>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</si>
  <si>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</si>
  <si>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</si>
  <si>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</si>
  <si>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</si>
  <si>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</si>
  <si>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</si>
  <si>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</si>
  <si>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</si>
  <si>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</si>
  <si>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</si>
  <si>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</si>
  <si>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</si>
  <si>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</si>
  <si>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</si>
  <si>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</si>
  <si>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</si>
  <si>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</si>
  <si>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</si>
  <si>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</si>
  <si>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</si>
  <si>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</si>
  <si>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</si>
  <si>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</si>
  <si>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</si>
  <si>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</si>
  <si>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</si>
  <si>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</si>
  <si>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</si>
  <si>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</si>
  <si>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</si>
  <si>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</si>
  <si>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</si>
  <si>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</si>
  <si>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</si>
  <si>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</si>
  <si>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</si>
  <si>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</si>
  <si>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</si>
  <si>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</si>
  <si>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</si>
  <si>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</si>
  <si>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</si>
  <si>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</si>
  <si>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</si>
  <si>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</si>
  <si>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</si>
  <si>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</si>
  <si>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</si>
  <si>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</si>
  <si>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</si>
  <si>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</si>
  <si>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</si>
  <si>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</si>
  <si>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</si>
  <si>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</si>
  <si>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</si>
  <si>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</si>
  <si>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</si>
  <si>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</si>
  <si>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</si>
  <si>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</si>
  <si>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</si>
  <si>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</si>
  <si>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</si>
  <si>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</si>
  <si>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</si>
  <si>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</si>
  <si>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</si>
  <si>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</si>
  <si>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</si>
  <si>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</si>
  <si>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</si>
  <si>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</si>
  <si>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</si>
  <si>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</si>
  <si>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</si>
  <si>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</si>
  <si>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</si>
  <si>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</si>
  <si>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</si>
  <si>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</si>
  <si>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</si>
  <si>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</si>
  <si>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</si>
  <si>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</si>
  <si>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</si>
  <si>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</si>
  <si>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</si>
  <si>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</si>
  <si>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</si>
  <si>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</si>
  <si>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</si>
  <si>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</si>
  <si>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</si>
  <si>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</si>
  <si>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</si>
  <si>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</si>
  <si>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</si>
  <si>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</si>
  <si>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</si>
  <si>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</si>
  <si>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</si>
  <si>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</si>
  <si>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</si>
  <si>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</si>
  <si>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</si>
  <si>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</si>
  <si>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</si>
  <si>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</si>
  <si>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</si>
  <si>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</si>
  <si>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</si>
  <si>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</si>
  <si>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</si>
  <si>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</si>
  <si>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</si>
  <si>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</si>
  <si>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</si>
  <si>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</si>
  <si>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</si>
  <si>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</si>
  <si>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</si>
  <si>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</si>
  <si>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</si>
  <si>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</si>
  <si>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</si>
  <si>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</si>
  <si>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</si>
  <si>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</si>
  <si>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</si>
  <si>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</si>
  <si>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</si>
  <si>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</si>
  <si>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</si>
  <si>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</si>
  <si>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</si>
  <si>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</si>
  <si>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</si>
  <si>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</si>
  <si>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</si>
  <si>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</si>
  <si>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</si>
  <si>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</si>
  <si>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</si>
  <si>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</si>
  <si>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</si>
  <si>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</si>
  <si>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</si>
  <si>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</si>
  <si>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</si>
  <si>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</si>
  <si>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</si>
  <si>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</si>
  <si>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</si>
  <si>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</si>
  <si>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</si>
  <si>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</si>
  <si>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</si>
  <si>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</si>
  <si>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</si>
  <si>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</si>
  <si>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</si>
  <si>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</si>
  <si>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</si>
  <si>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</si>
  <si>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</si>
  <si>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</si>
  <si>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</si>
  <si>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</si>
  <si>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</si>
  <si>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</si>
  <si>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</si>
  <si>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</si>
  <si>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</si>
  <si>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</si>
  <si>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</si>
  <si>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</si>
  <si>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</si>
  <si>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</si>
  <si>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</si>
  <si>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</si>
  <si>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</si>
  <si>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</si>
  <si>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</si>
  <si>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</si>
  <si>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</si>
  <si>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</si>
  <si>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</si>
  <si>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</si>
  <si>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</si>
  <si>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</si>
  <si>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</si>
  <si>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</si>
  <si>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</si>
  <si>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</si>
  <si>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</si>
  <si>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</si>
  <si>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</si>
  <si>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</si>
  <si>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</si>
  <si>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</si>
  <si>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</si>
  <si>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</si>
  <si>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</si>
  <si>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</si>
  <si>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</si>
  <si>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</si>
  <si>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</si>
  <si>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</si>
  <si>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</si>
  <si>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</si>
  <si>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</si>
  <si>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</si>
  <si>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</si>
  <si>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</si>
  <si>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</si>
  <si>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</si>
  <si>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</si>
  <si>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</si>
  <si>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</si>
  <si>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</si>
  <si>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</si>
  <si>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</si>
  <si>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</si>
  <si>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</si>
  <si>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</si>
  <si>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</si>
  <si>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</si>
  <si>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</si>
  <si>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</si>
  <si>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</si>
  <si>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</si>
  <si>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</si>
  <si>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</si>
  <si>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</si>
  <si>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</si>
  <si>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</si>
  <si>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</si>
  <si>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</si>
  <si>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</si>
  <si>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</si>
  <si>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</si>
  <si>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</si>
  <si>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</si>
  <si>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</si>
  <si>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</si>
  <si>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</si>
  <si>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</si>
  <si>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</si>
  <si>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</si>
  <si>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</si>
  <si>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</si>
  <si>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</si>
  <si>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</si>
  <si>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</si>
  <si>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</si>
  <si>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</si>
  <si>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</si>
  <si>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</si>
  <si>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</si>
  <si>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</si>
  <si>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</si>
  <si>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</si>
  <si>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</si>
  <si>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</si>
  <si>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</si>
  <si>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</si>
  <si>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</si>
  <si>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</si>
  <si>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</si>
  <si>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</si>
  <si>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</si>
  <si>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</si>
  <si>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</si>
  <si>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</si>
  <si>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</si>
  <si>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</si>
  <si>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</si>
  <si>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</si>
  <si>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</si>
  <si>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</si>
  <si>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</si>
  <si>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</si>
  <si>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</si>
  <si>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</si>
  <si>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</si>
  <si>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</si>
  <si>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</si>
  <si>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</si>
  <si>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</si>
  <si>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</si>
  <si>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</si>
  <si>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</si>
  <si>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</si>
  <si>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</si>
  <si>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</si>
  <si>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</si>
  <si>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</si>
  <si>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</si>
  <si>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</si>
  <si>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</si>
  <si>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</si>
  <si>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</si>
  <si>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</si>
  <si>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</si>
  <si>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</si>
  <si>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</si>
  <si>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</si>
  <si>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</si>
  <si>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</si>
  <si>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</si>
  <si>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</si>
  <si>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</si>
  <si>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</si>
  <si>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</si>
  <si>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</si>
  <si>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</si>
  <si>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</si>
  <si>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</si>
  <si>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</si>
  <si>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</si>
  <si>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</si>
  <si>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</si>
  <si>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</si>
  <si>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</si>
  <si>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</si>
  <si>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</si>
  <si>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</si>
  <si>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</si>
  <si>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</si>
  <si>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</si>
  <si>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</si>
  <si>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</si>
  <si>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</si>
  <si>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</si>
  <si>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</si>
  <si>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</si>
  <si>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</si>
  <si>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</si>
  <si>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</si>
  <si>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</si>
  <si>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</si>
  <si>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</si>
  <si>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</si>
  <si>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</si>
  <si>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</si>
  <si>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</si>
  <si>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</si>
  <si>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</si>
  <si>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</si>
  <si>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</si>
  <si>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</si>
  <si>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</si>
  <si>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</si>
  <si>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</si>
  <si>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</si>
  <si>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</si>
  <si>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</si>
  <si>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</si>
  <si>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</si>
  <si>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</si>
  <si>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</si>
  <si>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</si>
  <si>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</si>
  <si>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</si>
  <si>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</si>
  <si>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</si>
  <si>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</si>
  <si>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</si>
  <si>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</si>
  <si>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</si>
  <si>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</si>
  <si>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</si>
  <si>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</si>
  <si>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</si>
  <si>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</si>
  <si>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</si>
  <si>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</si>
  <si>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</si>
  <si>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</si>
  <si>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</si>
  <si>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</si>
  <si>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</si>
  <si>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</si>
  <si>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</si>
  <si>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</si>
  <si>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</si>
  <si>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</si>
  <si>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</si>
  <si>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</si>
  <si>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</si>
  <si>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</si>
  <si>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</si>
  <si>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</si>
  <si>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</si>
  <si>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</si>
  <si>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</si>
  <si>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</si>
  <si>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</si>
  <si>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</si>
  <si>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</si>
  <si>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</si>
  <si>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</si>
  <si>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</si>
  <si>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</si>
  <si>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</si>
  <si>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</si>
  <si>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</si>
  <si>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</si>
  <si>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</si>
  <si>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</si>
  <si>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</si>
  <si>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</si>
  <si>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</si>
  <si>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</si>
  <si>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</si>
  <si>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</si>
  <si>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</si>
  <si>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</si>
  <si>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</si>
  <si>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</si>
  <si>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</si>
  <si>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</si>
  <si>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</si>
  <si>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</si>
  <si>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</si>
  <si>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</si>
  <si>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</si>
  <si>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</si>
  <si>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</si>
  <si>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</si>
  <si>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</si>
  <si>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</si>
  <si>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</si>
  <si>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</si>
  <si>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</si>
  <si>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</si>
  <si>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</si>
  <si>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</si>
  <si>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</si>
  <si>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</si>
  <si>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</si>
  <si>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</si>
  <si>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</si>
  <si>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</si>
  <si>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</si>
  <si>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</si>
  <si>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</si>
  <si>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</si>
  <si>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</si>
  <si>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</si>
  <si>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</si>
  <si>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</si>
  <si>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</si>
  <si>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</si>
  <si>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</si>
  <si>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</si>
  <si>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</si>
  <si>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</si>
  <si>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</si>
  <si>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</si>
  <si>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</si>
  <si>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</si>
  <si>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</si>
  <si>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</si>
  <si>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</si>
  <si>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</si>
  <si>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</si>
  <si>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</si>
  <si>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</si>
  <si>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</si>
  <si>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</si>
  <si>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</si>
  <si>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</si>
  <si>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</si>
  <si>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</si>
  <si>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</si>
  <si>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</si>
  <si>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</si>
  <si>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</si>
  <si>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</si>
  <si>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</si>
  <si>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</si>
  <si>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</si>
  <si>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</si>
  <si>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</si>
  <si>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</si>
  <si>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</si>
  <si>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</si>
  <si>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</si>
  <si>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</si>
  <si>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</si>
  <si>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</si>
  <si>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</si>
  <si>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</si>
  <si>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</si>
  <si>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</si>
  <si>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</si>
  <si>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</si>
  <si>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</si>
  <si>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</si>
  <si>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</si>
  <si>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</si>
  <si>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</si>
  <si>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</si>
  <si>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</si>
  <si>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</si>
  <si>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</si>
  <si>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</si>
  <si>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</si>
  <si>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</si>
  <si>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</si>
  <si>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</si>
  <si>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</si>
  <si>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</si>
  <si>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</si>
  <si>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</si>
  <si>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</si>
  <si>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</si>
  <si>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</si>
  <si>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</si>
  <si>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</si>
  <si>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</si>
  <si>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</si>
  <si>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</si>
  <si>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</si>
  <si>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</si>
  <si>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</si>
  <si>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</si>
  <si>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</si>
  <si>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</si>
  <si>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</si>
  <si>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</si>
  <si>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</si>
  <si>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</si>
  <si>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</si>
  <si>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</si>
  <si>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</si>
  <si>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</si>
  <si>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</si>
  <si>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</si>
  <si>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</si>
  <si>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</si>
  <si>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</si>
  <si>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</si>
  <si>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</si>
  <si>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</si>
  <si>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</si>
  <si>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</si>
  <si>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</si>
  <si>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</si>
  <si>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</si>
  <si>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</si>
  <si>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</si>
  <si>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</si>
  <si>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</si>
  <si>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</si>
  <si>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</si>
  <si>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</si>
  <si>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</si>
  <si>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</si>
  <si>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</si>
  <si>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</si>
  <si>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</si>
  <si>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</si>
  <si>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</si>
  <si>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</si>
  <si>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</si>
  <si>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</si>
  <si>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</si>
  <si>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</si>
  <si>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</si>
  <si>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</si>
  <si>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</si>
  <si>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</si>
  <si>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</si>
  <si>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</si>
  <si>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</si>
  <si>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</si>
  <si>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</si>
  <si>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</si>
  <si>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</si>
  <si>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</si>
  <si>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</si>
  <si>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</si>
  <si>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</si>
  <si>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</si>
  <si>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</si>
  <si>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</si>
  <si>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</si>
  <si>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</si>
  <si>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</si>
  <si>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</si>
  <si>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</si>
  <si>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</si>
  <si>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</si>
  <si>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</si>
  <si>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</si>
  <si>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</si>
  <si>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</si>
  <si>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</si>
  <si>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</si>
  <si>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</si>
  <si>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</si>
  <si>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</si>
  <si>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</si>
  <si>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</si>
  <si>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</si>
  <si>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</si>
  <si>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</si>
  <si>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</si>
  <si>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</si>
  <si>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</si>
  <si>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</si>
  <si>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</si>
  <si>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</si>
  <si>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</si>
  <si>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</si>
  <si>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</si>
  <si>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</si>
  <si>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</si>
  <si>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</si>
  <si>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</si>
  <si>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</si>
  <si>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</si>
  <si>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</si>
  <si>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</si>
  <si>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</si>
  <si>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</si>
  <si>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</si>
  <si>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</si>
  <si>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</si>
  <si>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</si>
  <si>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</si>
  <si>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</si>
  <si>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</si>
  <si>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</si>
  <si>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</si>
  <si>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</si>
  <si>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</si>
  <si>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</si>
  <si>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</si>
  <si>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</si>
  <si>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</si>
  <si>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</si>
  <si>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</si>
  <si>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</si>
  <si>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</si>
  <si>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</si>
  <si>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</si>
  <si>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</si>
  <si>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</si>
  <si>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</si>
  <si>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</si>
  <si>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</si>
  <si>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</si>
  <si>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</si>
  <si>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</si>
  <si>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</si>
  <si>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</si>
  <si>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</si>
  <si>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</si>
  <si>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</si>
  <si>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</si>
  <si>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</si>
  <si>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</si>
  <si>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</si>
  <si>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</si>
  <si>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</si>
  <si>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</si>
  <si>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</si>
  <si>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</si>
  <si>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</si>
  <si>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</si>
  <si>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</si>
  <si>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</si>
  <si>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</si>
  <si>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</si>
  <si>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</si>
  <si>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</si>
  <si>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</si>
  <si>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</si>
  <si>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</si>
  <si>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</si>
  <si>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</si>
  <si>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</si>
  <si>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</si>
  <si>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</si>
  <si>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</si>
  <si>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</si>
  <si>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</si>
  <si>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</si>
  <si>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</si>
  <si>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</si>
  <si>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</si>
  <si>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</si>
  <si>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</si>
  <si>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</si>
  <si>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</si>
  <si>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</si>
  <si>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</si>
  <si>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</si>
  <si>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</si>
  <si>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</si>
  <si>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</si>
  <si>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</si>
  <si>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</si>
  <si>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</si>
  <si>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</si>
  <si>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</si>
  <si>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</si>
  <si>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</si>
  <si>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</si>
  <si>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</si>
  <si>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</si>
  <si>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</si>
  <si>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</si>
  <si>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</si>
  <si>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</si>
  <si>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</si>
  <si>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</si>
  <si>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</si>
  <si>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</si>
  <si>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</si>
  <si>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</si>
  <si>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</si>
  <si>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</si>
  <si>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</si>
  <si>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</si>
  <si>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</si>
  <si>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</si>
  <si>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</si>
  <si>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</si>
  <si>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</si>
  <si>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</si>
  <si>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</si>
  <si>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</si>
  <si>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</si>
  <si>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</si>
  <si>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</si>
  <si>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</si>
  <si>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</si>
  <si>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</si>
  <si>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</si>
  <si>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</si>
  <si>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</si>
  <si>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</si>
  <si>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</si>
  <si>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</si>
  <si>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</si>
  <si>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</si>
  <si>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</si>
  <si>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</si>
  <si>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</si>
  <si>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</si>
  <si>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</si>
  <si>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</si>
  <si>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</si>
  <si>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</si>
  <si>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</si>
  <si>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</si>
  <si>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</si>
  <si>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</si>
  <si>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</si>
  <si>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</si>
  <si>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</si>
  <si>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</si>
  <si>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</si>
  <si>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</si>
  <si>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</si>
  <si>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</si>
  <si>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</si>
  <si>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</si>
  <si>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</si>
  <si>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</si>
  <si>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</si>
  <si>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</si>
  <si>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</si>
  <si>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</si>
  <si>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</si>
  <si>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</si>
  <si>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</si>
  <si>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</si>
  <si>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</si>
  <si>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</si>
  <si>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</si>
  <si>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</si>
  <si>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</si>
  <si>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</si>
  <si>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</si>
  <si>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</si>
  <si>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</si>
  <si>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</si>
  <si>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</si>
  <si>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</si>
  <si>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</si>
  <si>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</si>
  <si>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</si>
  <si>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</si>
  <si>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</si>
  <si>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</si>
  <si>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</si>
  <si>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</si>
  <si>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</si>
  <si>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</si>
  <si>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</si>
  <si>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</si>
  <si>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</si>
  <si>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</si>
  <si>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</si>
  <si>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</si>
  <si>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</si>
  <si>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</si>
  <si>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</si>
  <si>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</si>
  <si>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</si>
  <si>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</si>
  <si>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</si>
  <si>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</si>
  <si>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</si>
  <si>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</si>
  <si>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</si>
  <si>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</si>
  <si>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</si>
  <si>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</si>
  <si>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</si>
  <si>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</si>
  <si>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</si>
  <si>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</si>
  <si>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</si>
  <si>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</si>
  <si>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</si>
  <si>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</si>
  <si>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</si>
  <si>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</si>
  <si>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</si>
  <si>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</si>
  <si>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</si>
  <si>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</si>
  <si>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</si>
  <si>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</si>
  <si>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</si>
  <si>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</si>
  <si>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</si>
  <si>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</si>
  <si>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</si>
  <si>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</si>
  <si>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</si>
  <si>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</si>
  <si>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</si>
  <si>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</si>
  <si>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</si>
  <si>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</si>
  <si>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</si>
  <si>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</si>
  <si>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</si>
  <si>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</si>
  <si>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</si>
  <si>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</si>
  <si>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</si>
  <si>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</si>
  <si>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</si>
  <si>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</si>
  <si>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</si>
  <si>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</si>
  <si>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</si>
  <si>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</si>
  <si>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</si>
  <si>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</si>
  <si>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</si>
  <si>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</si>
  <si>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</si>
  <si>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</si>
  <si>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</si>
  <si>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</si>
  <si>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</si>
  <si>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</si>
  <si>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</si>
  <si>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</si>
  <si>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</si>
  <si>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</si>
  <si>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</si>
  <si>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</si>
  <si>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</si>
  <si>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</si>
  <si>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</si>
  <si>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</si>
  <si>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</si>
  <si>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</si>
  <si>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</si>
  <si>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</si>
  <si>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</si>
  <si>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</si>
  <si>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</si>
  <si>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</si>
  <si>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</si>
  <si>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</si>
  <si>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</si>
  <si>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</si>
  <si>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</si>
  <si>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</si>
  <si>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</si>
  <si>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</si>
  <si>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</si>
  <si>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</si>
  <si>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</si>
  <si>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</si>
  <si>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</si>
  <si>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</si>
  <si>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</si>
  <si>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</si>
  <si>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</si>
  <si>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</si>
  <si>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</si>
  <si>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</si>
  <si>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</si>
  <si>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</si>
  <si>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</si>
  <si>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</si>
  <si>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</si>
  <si>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</si>
  <si>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</si>
  <si>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</si>
  <si>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</si>
  <si>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</si>
  <si>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</si>
  <si>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</si>
  <si>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</si>
  <si>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</si>
  <si>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</si>
  <si>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</si>
  <si>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</si>
  <si>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</si>
  <si>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</si>
  <si>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</si>
  <si>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</si>
  <si>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</si>
  <si>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</si>
  <si>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</si>
  <si>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</si>
  <si>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</si>
  <si>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</si>
  <si>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</si>
  <si>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</si>
  <si>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</si>
  <si>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</si>
  <si>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</si>
  <si>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</si>
  <si>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</si>
  <si>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</si>
  <si>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</si>
  <si>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</si>
  <si>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</si>
  <si>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</si>
  <si>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</si>
  <si>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</si>
  <si>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</si>
  <si>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</si>
  <si>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</si>
  <si>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</si>
  <si>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</si>
  <si>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</si>
  <si>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</si>
  <si>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</si>
  <si>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</si>
  <si>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</si>
  <si>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</si>
  <si>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</si>
  <si>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</si>
  <si>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</si>
  <si>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</si>
  <si>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</si>
  <si>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</si>
  <si>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</si>
  <si>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</si>
  <si>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</si>
  <si>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</si>
  <si>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</si>
  <si>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</si>
  <si>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</si>
  <si>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</si>
  <si>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</si>
  <si>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</si>
  <si>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</si>
  <si>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</si>
  <si>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</si>
  <si>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</si>
  <si>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</si>
  <si>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</si>
  <si>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</si>
  <si>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</si>
  <si>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</si>
  <si>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</si>
  <si>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</si>
  <si>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</si>
  <si>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</si>
  <si>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</si>
  <si>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</si>
  <si>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</si>
  <si>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</si>
  <si>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</si>
  <si>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</si>
  <si>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</si>
  <si>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</si>
  <si>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</si>
  <si>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</si>
  <si>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</si>
  <si>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</si>
  <si>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</si>
  <si>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</si>
  <si>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</si>
  <si>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</si>
  <si>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</si>
  <si>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</si>
  <si>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</si>
  <si>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</si>
  <si>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</si>
  <si>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</si>
  <si>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</si>
  <si>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</si>
  <si>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</si>
  <si>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</si>
  <si>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</si>
  <si>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</si>
  <si>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</si>
  <si>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</si>
  <si>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</si>
  <si>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</si>
  <si>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</si>
  <si>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</si>
  <si>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</si>
  <si>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</si>
  <si>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</si>
  <si>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</si>
  <si>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</si>
  <si>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</si>
  <si>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</si>
  <si>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</si>
  <si>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</si>
  <si>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</si>
  <si>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</si>
  <si>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</si>
  <si>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</si>
  <si>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</si>
  <si>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</si>
  <si>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</si>
  <si>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</si>
  <si>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</si>
  <si>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</si>
  <si>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</si>
  <si>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</si>
  <si>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</si>
  <si>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</si>
  <si>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</si>
  <si>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</si>
  <si>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</si>
  <si>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</si>
  <si>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</si>
  <si>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</si>
  <si>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</si>
  <si>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</si>
  <si>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</si>
  <si>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</si>
  <si>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</si>
  <si>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</si>
  <si>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</si>
  <si>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</si>
  <si>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</si>
  <si>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</si>
  <si>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</si>
  <si>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</si>
  <si>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</si>
  <si>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</si>
  <si>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</si>
  <si>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</si>
  <si>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</si>
  <si>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</si>
  <si>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</si>
  <si>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</si>
  <si>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</si>
  <si>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</si>
  <si>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</si>
  <si>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</si>
  <si>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</si>
  <si>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</si>
  <si>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</si>
  <si>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</si>
  <si>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</si>
  <si>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</si>
  <si>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</si>
  <si>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</si>
  <si>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</si>
  <si>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</si>
  <si>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</si>
  <si>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</si>
  <si>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</si>
  <si>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</si>
  <si>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</si>
  <si>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</si>
  <si>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</si>
  <si>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</si>
  <si>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</si>
  <si>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</si>
  <si>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</si>
  <si>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</si>
  <si>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</si>
  <si>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</si>
  <si>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</si>
  <si>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</si>
  <si>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</si>
  <si>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</si>
  <si>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</si>
  <si>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</si>
  <si>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</si>
  <si>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</si>
  <si>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</si>
  <si>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</si>
  <si>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</si>
  <si>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</si>
  <si>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</si>
  <si>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</si>
  <si>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</si>
  <si>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</si>
  <si>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</si>
  <si>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</si>
  <si>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</si>
  <si>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</si>
  <si>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</si>
  <si>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</si>
  <si>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</si>
  <si>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</si>
  <si>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</si>
  <si>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</si>
  <si>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</si>
  <si>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</si>
  <si>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</si>
  <si>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</si>
  <si>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</si>
  <si>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</si>
  <si>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</si>
  <si>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</si>
  <si>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</si>
  <si>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</si>
  <si>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</si>
  <si>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</si>
  <si>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</si>
  <si>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</si>
  <si>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</si>
  <si>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</si>
  <si>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</si>
  <si>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</si>
  <si>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</si>
  <si>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</si>
  <si>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</si>
  <si>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</si>
  <si>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</si>
  <si>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</si>
  <si>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</si>
  <si>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</si>
  <si>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</si>
  <si>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</si>
  <si>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</si>
  <si>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</si>
  <si>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</si>
  <si>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</si>
  <si>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</si>
  <si>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</si>
  <si>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</si>
  <si>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</si>
  <si>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</si>
  <si>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</si>
  <si>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</si>
  <si>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</si>
  <si>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</si>
  <si>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</si>
  <si>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</si>
  <si>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</si>
  <si>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</si>
  <si>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</si>
  <si>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</si>
  <si>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</si>
  <si>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</si>
  <si>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</si>
  <si>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</si>
  <si>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</si>
  <si>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</si>
  <si>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</si>
  <si>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</si>
  <si>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</si>
  <si>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</si>
  <si>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</si>
  <si>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</si>
  <si>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</si>
  <si>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</si>
  <si>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</si>
  <si>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</si>
  <si>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</si>
  <si>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</si>
  <si>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</si>
  <si>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</si>
  <si>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</si>
  <si>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</si>
  <si>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</si>
  <si>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</si>
  <si>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</si>
  <si>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</si>
  <si>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</si>
  <si>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</si>
  <si>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</si>
  <si>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</si>
  <si>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</si>
  <si>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</si>
  <si>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</si>
  <si>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</si>
  <si>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</si>
  <si>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</si>
  <si>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</si>
  <si>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</si>
  <si>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</si>
  <si>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</si>
  <si>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</si>
  <si>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</si>
  <si>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</si>
  <si>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</si>
  <si>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</si>
  <si>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</si>
  <si>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</si>
  <si>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</si>
  <si>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</si>
  <si>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</si>
  <si>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</si>
  <si>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</si>
  <si>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</si>
  <si>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</si>
  <si>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</si>
  <si>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</si>
  <si>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</si>
  <si>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</si>
  <si>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</si>
  <si>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</si>
  <si>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</si>
  <si>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</si>
  <si>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</si>
  <si>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</si>
  <si>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</si>
  <si>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</si>
  <si>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</si>
  <si>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</si>
  <si>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</si>
  <si>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</si>
  <si>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</si>
  <si>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</si>
  <si>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</si>
  <si>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</si>
  <si>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</si>
  <si>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</si>
  <si>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</si>
  <si>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</si>
  <si>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</si>
  <si>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</si>
  <si>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</si>
  <si>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</si>
  <si>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</si>
  <si>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</si>
  <si>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</si>
  <si>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</si>
  <si>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</si>
  <si>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</si>
  <si>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</si>
  <si>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</si>
  <si>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</si>
  <si>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</si>
  <si>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</si>
  <si>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</si>
  <si>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</si>
  <si>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</si>
  <si>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</si>
  <si>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</si>
  <si>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</si>
  <si>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</si>
  <si>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</si>
  <si>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</si>
  <si>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</si>
  <si>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</si>
  <si>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</si>
  <si>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</si>
  <si>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</si>
  <si>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</si>
  <si>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</si>
  <si>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</si>
  <si>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</si>
  <si>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</si>
  <si>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</si>
  <si>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</si>
  <si>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</si>
  <si>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</si>
  <si>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</si>
  <si>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</si>
  <si>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</si>
  <si>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</si>
  <si>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</si>
  <si>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</si>
  <si>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</si>
  <si>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</si>
  <si>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</si>
  <si>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</si>
  <si>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</si>
  <si>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</si>
  <si>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</si>
  <si>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</si>
  <si>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</si>
  <si>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</si>
  <si>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</si>
  <si>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</si>
  <si>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</si>
  <si>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</si>
  <si>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</si>
  <si>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</si>
  <si>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</si>
  <si>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</si>
  <si>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</si>
  <si>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</si>
  <si>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</si>
  <si>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</si>
  <si>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</si>
  <si>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</si>
  <si>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</si>
  <si>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</si>
  <si>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</si>
  <si>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</si>
  <si>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</si>
  <si>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</si>
  <si>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</si>
  <si>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</si>
  <si>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</si>
  <si>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</si>
  <si>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</si>
  <si>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</si>
  <si>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</si>
  <si>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</si>
  <si>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</si>
  <si>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</si>
  <si>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</si>
  <si>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</si>
  <si>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</si>
  <si>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</si>
  <si>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</si>
  <si>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</si>
  <si>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</si>
  <si>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</si>
  <si>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</si>
  <si>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</si>
  <si>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</si>
  <si>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</si>
  <si>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</si>
  <si>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</si>
  <si>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</si>
  <si>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</si>
  <si>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</si>
  <si>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</si>
  <si>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</si>
  <si>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</si>
  <si>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</si>
  <si>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</si>
  <si>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</si>
  <si>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</si>
  <si>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</si>
  <si>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</si>
  <si>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</si>
  <si>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</si>
  <si>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</si>
  <si>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</si>
  <si>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</si>
  <si>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</si>
  <si>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</si>
  <si>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</si>
  <si>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</si>
  <si>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</si>
  <si>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</si>
  <si>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</si>
  <si>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</si>
  <si>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</si>
  <si>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</si>
  <si>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</si>
  <si>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</si>
  <si>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</si>
  <si>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</si>
  <si>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</si>
  <si>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</si>
  <si>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</si>
  <si>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</si>
  <si>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</si>
  <si>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</si>
  <si>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</si>
  <si>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</si>
  <si>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</si>
  <si>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</si>
  <si>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</si>
  <si>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</si>
  <si>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</si>
  <si>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</si>
  <si>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</si>
  <si>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</si>
  <si>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</si>
  <si>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</si>
  <si>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</si>
  <si>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</si>
  <si>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</si>
  <si>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</si>
  <si>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</si>
  <si>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</si>
  <si>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</si>
  <si>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</si>
  <si>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</si>
  <si>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</si>
  <si>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</si>
  <si>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</si>
  <si>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</si>
  <si>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</si>
  <si>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</si>
  <si>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</si>
  <si>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</si>
  <si>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</si>
  <si>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</si>
  <si>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</si>
  <si>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</si>
  <si>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</si>
  <si>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</si>
  <si>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</si>
  <si>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</si>
  <si>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</si>
  <si>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</si>
  <si>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</si>
  <si>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</si>
  <si>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</si>
  <si>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</si>
  <si>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</si>
  <si>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</si>
  <si>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</si>
  <si>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</si>
  <si>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</si>
  <si>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</si>
  <si>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</si>
  <si>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</si>
  <si>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</si>
  <si>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</si>
  <si>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</si>
  <si>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</si>
  <si>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</si>
  <si>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</si>
  <si>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</si>
  <si>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</si>
  <si>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</si>
  <si>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</si>
  <si>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</si>
  <si>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</si>
  <si>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</si>
  <si>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</si>
  <si>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</si>
  <si>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</si>
  <si>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</si>
  <si>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</si>
  <si>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</si>
  <si>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</si>
  <si>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</si>
  <si>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</si>
  <si>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</si>
  <si>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</si>
  <si>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</si>
  <si>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</si>
  <si>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</si>
  <si>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</si>
  <si>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</si>
  <si>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</si>
  <si>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</si>
  <si>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</si>
  <si>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</si>
  <si>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</si>
  <si>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</si>
  <si>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</si>
  <si>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</si>
  <si>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</si>
  <si>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</si>
  <si>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</si>
  <si>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</si>
  <si>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</si>
  <si>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</si>
  <si>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</si>
  <si>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</si>
  <si>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</si>
  <si>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</si>
  <si>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</si>
  <si>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</si>
  <si>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</si>
  <si>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</si>
  <si>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</si>
  <si>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</si>
  <si>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</si>
  <si>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</si>
  <si>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</si>
  <si>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</si>
  <si>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</si>
  <si>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</si>
  <si>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</si>
  <si>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</si>
  <si>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</si>
  <si>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</si>
  <si>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</si>
  <si>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</si>
  <si>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</si>
  <si>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</si>
  <si>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</si>
  <si>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</si>
  <si>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</si>
  <si>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</si>
  <si>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</si>
  <si>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</si>
  <si>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</si>
  <si>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</si>
  <si>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</si>
  <si>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</si>
  <si>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</si>
  <si>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</si>
  <si>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</si>
  <si>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</si>
  <si>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</si>
  <si>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</si>
  <si>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</si>
  <si>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</si>
  <si>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</si>
  <si>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</si>
  <si>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</si>
  <si>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</si>
  <si>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</si>
  <si>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</si>
  <si>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</si>
  <si>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</si>
  <si>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</si>
  <si>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</si>
  <si>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</si>
  <si>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</si>
  <si>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</si>
  <si>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</si>
  <si>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</si>
  <si>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</si>
  <si>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</si>
  <si>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</si>
  <si>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</si>
  <si>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</si>
  <si>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</si>
  <si>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</si>
  <si>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</si>
  <si>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</si>
  <si>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</si>
  <si>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</si>
  <si>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</si>
  <si>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</si>
  <si>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</si>
  <si>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</si>
  <si>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</si>
  <si>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</si>
  <si>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</si>
  <si>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</si>
  <si>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</si>
  <si>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</si>
  <si>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</si>
  <si>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</si>
  <si>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</si>
  <si>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</si>
  <si>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</si>
  <si>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</si>
  <si>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</si>
  <si>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</si>
  <si>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</si>
  <si>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</si>
  <si>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</si>
  <si>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</si>
  <si>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</si>
  <si>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</si>
  <si>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</si>
  <si>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</si>
  <si>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</si>
  <si>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</si>
  <si>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</si>
  <si>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</si>
  <si>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</si>
  <si>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</si>
  <si>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</si>
  <si>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</si>
  <si>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NO PCM</t>
  </si>
  <si>
    <t>ETA 30 min</t>
  </si>
  <si>
    <t>PCM-20251127-00000803</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</si>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</sst>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8" xfId="0" applyFont="1" applyFill="1" applyBorder="1" applyAlignment="1">
      <alignment horizontal="center" vertical="center" wrapText="1"/>
    </xf>
    <xf numFmtId="165" fontId="12" fillId="2" borderId="19"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30" dataDxfId="29" headerRowBorderDxfId="27" tableBorderDxfId="28">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11" sqref="D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325.5660141203698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45988.514440046296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45988.514440046296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45988.514440046296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45988.514440046296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45988.514440046296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45988.514440046296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45988.514440046296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45988.514440046296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45988.514440046296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45988.514440046296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45988.514440046296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45988.514440046296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45988.514440046296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45988.514440046296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45988.514440046296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45988.514440046296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45988.514440046296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45988.514440046296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45988.514440046296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45988.514440046296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45988.514440046296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45988.514440046296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45988.514440046296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45988.514440046296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45988.514440046296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45988.514440046296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45988.514440046296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45988.514440046296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45988.514440046296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45988.514440046296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45988.514440046296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45988.514440046296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45988.514440046296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45988.514440046296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45988.514440046296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45988.514440046296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45988.514440046296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45988.514440046296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45988.514440046296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0DF79156-3963-4309-9C65-E367E1C370B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163.51460208333447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4.1270210648144712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0.16784282407024875</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0.11387291666324018</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45988.514440046296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45988.514440046296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45988.514440046296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45988.514440046296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45988.514440046296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45988.514440046296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45988.514440046296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45988.514440046296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45988.514440046296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45988.514440046296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45988.514440046296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45988.514440046296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45988.514440046296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45988.514440046296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45988.514440046296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45988.514440046296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45988.514440046296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45988.514440046296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45988.514440046296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45988.514440046296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45988.514440046296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45988.514440046296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45988.514440046296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45988.514440046296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45988.514440046296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45988.514440046296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45988.514440046296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45988.514440046296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45988.514440046296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45988.514440046296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45988.514440046296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45988.514440046296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45988.514440046296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45988.514440046296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45988.514440046296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45988.514440046296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45988.514440046296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45988.514440046296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45988.514440046296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45988.514440046296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45988.514440046296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45988.514440046296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45988.514440046296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45988.514440046296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45988.514440046296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45988.514440046296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45988.514440046296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45988.514440046296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45988.514440046296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45988.514440046296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45988.514440046296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45988.514440046296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45988.514440046296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45988.514440046296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45988.514440046296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45988.514440046296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45988.514440046296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45988.514440046296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45988.514440046296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45988.514440046296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45988.514440046296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45988.514440046296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45988.514440046296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45988.514440046296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45988.514440046296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45988.514440046296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45988.514440046296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45988.514440046296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45988.514440046296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45988.514440046296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45988.514440046296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45988.514440046296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45988.514440046296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45988.514440046296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45988.514440046296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45988.514440046296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45988.514440046296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45988.514440046296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45988.514440046296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45988.514440046296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45988.514440046296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45988.514440046296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45988.514440046296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45988.514440046296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45988.514440046296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45988.514440046296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45988.514440046296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45988.514440046296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45988.514440046296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3.3028009260306135E-2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45988.514440046296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45988.514440046296</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45988.514440046296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45988.514440046296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45988.514440046296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45988.514440046296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45988.514440046296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45988.514440046296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45988.514440046296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45988.514440046296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45988.514440046296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45988.514440046296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45988.514440046296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45988.514440046296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45988.514440046296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45988.514440046296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45988.514440046296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45988.514440046296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45988.514440046296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45988.514440046296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45988.514440046296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45988.514440046296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45988.514440046296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45988.514440046296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45988.514440046296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45988.514440046296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45988.514440046296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45988.514440046296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45988.514440046296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45988.514440046296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45988.514440046296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45988.514440046296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45988.514440046296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45988.514440046296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45988.514440046296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45988.514440046296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45988.514440046296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45988.514440046296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45988.514440046296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45988.514440046296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45988.514440046296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45988.514440046296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45988.514440046296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45988.514440046296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45988.514440046296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45988.514440046296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45988.514440046296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45988.514440046296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45988.514440046296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45988.514440046296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45988.514440046296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45988.514440046296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45988.514440046296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45988.514440046296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45988.514440046296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45988.514440046296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45988.514440046296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45988.514440046296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45988.514440046296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45988.514440046296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45988.514440046296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45988.514440046296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45988.514440046296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45988.514440046296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45988.514440046296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45988.514440046296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45988.514440046296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45988.514440046296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45988.514440046296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45988.514440046296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45988.514440046296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45988.514440046296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45988.514440046296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45988.514440046296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45988.514440046296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45988.514440046296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45988.514440046296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45988.514440046296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45988.514440046296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45988.514440046296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45988.514440046296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45988.514440046296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45988.514440046296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45988.514440046296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45988.514440046296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45988.514440046296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45988.514440046296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45988.514440046296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45988.514440046296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45988.514440046296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45988.514440046296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45988.514440046296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45988.514440046296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45988.514440046296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45988.514440046296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45988.514440046296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45988.514440046296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45988.514440046296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45988.514440046296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45988.514440046296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45988.514440046296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45988.514440046296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45988.514440046296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45988.514440046296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45988.514440046296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45988.514440046296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45988.514440046296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45988.514440046296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45988.514440046296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45988.514440046296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45988.514440046296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45988.514440046296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45988.514440046296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45988.514440046296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45988.514440046296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45988.514440046296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45988.514440046296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45988.514440046296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45988.514440046296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45988.514440046296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45988.514440046296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45988.514440046296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45988.514440046296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45988.514440046296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45988.514440046296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45988.514440046296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45988.514440046296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45988.514440046296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45988.514440046296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45988.514440046296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45988.514440046296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45988.514440046296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45988.514440046296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45988.514440046296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45988.514440046296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45988.514440046296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45988.514440046296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45988.514440046296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45988.514440046296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45988.514440046296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45988.514440046296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45988.514440046296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45988.514440046296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45988.514440046296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45988.514440046296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45988.514440046296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45988.514440046296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45988.514440046296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45988.514440046296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45988.514440046296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45988.514440046296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45988.514440046296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45988.514440046296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45988.514440046296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45988.514440046296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45988.514440046296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45988.514440046296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45988.514440046296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45988.514440046296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45988.514440046296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45988.514440046296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45988.514440046296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45988.514440046296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45988.514440046296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45988.514440046296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45988.514440046296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45988.514440046296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45988.514440046296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45988.514440046296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45988.514440046296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45988.514440046296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45988.514440046296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45988.514440046296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45988.514440046296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45988.514440046296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45988.514440046296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45988.514440046296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45988.514440046296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45988.514440046296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45988.514440046296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45988.514440046296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45988.514440046296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45988.514440046296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45988.514440046296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45988.514440046296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45988.514440046296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45988.514440046296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45988.514440046296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45988.514440046296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45988.514440046296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45988.514440046296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45988.514440046296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45988.514440046296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45988.514440046296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45988.514440046296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45988.514440046296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45988.514440046296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45988.514440046296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45988.514440046296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45988.514440046296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45988.514440046296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45988.514440046296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45988.514440046296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45988.514440046296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45988.514440046296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45988.514440046296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45988.514440046296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45988.514440046296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45988.514440046296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45988.514440046296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45988.514440046296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45988.514440046296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45988.514440046296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45988.514440046296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45988.514440046296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45988.514440046296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45988.514440046296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45988.514440046296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45988.514440046296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45988.514440046296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45988.514440046296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45988.514440046296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45988.514440046296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45988.514440046296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45988.514440046296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45988.514440046296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45988.514440046296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45988.514440046296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45988.514440046296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45988.514440046296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45988.514440046296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45988.514440046296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45988.514440046296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45988.514440046296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45988.514440046296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45988.514440046296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45988.514440046296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45988.514440046296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45988.514440046296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45988.514440046296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45988.514440046296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45988.514440046296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45988.514440046296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45988.514440046296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45988.514440046296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45988.514440046296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45988.514440046296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45988.514440046296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45988.514440046296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45988.514440046296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45988.514440046296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45988.514440046296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45988.514440046296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45988.514440046296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45988.514440046296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45988.514440046296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45988.514440046296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45988.514440046296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45988.514440046296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45988.514440046296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45988.514440046296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45988.514440046296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45988.514440046296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45988.514440046296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45988.514440046296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45988.514440046296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45988.514440046296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45988.514440046296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45988.514440046296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45988.514440046296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45988.514440046296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45988.514440046296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45988.514440046296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45988.514440046296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45988.514440046296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45988.514440046296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45988.514440046296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45988.514440046296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45988.514440046296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45988.514440046296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45988.514440046296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45988.514440046296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45988.514440046296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45988.514440046296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45988.514440046296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45988.514440046296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45988.514440046296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45988.514440046296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45988.514440046296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45988.514440046296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45988.514440046296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45988.514440046296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45988.514440046296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45988.514440046296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45988.514440046296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45988.514440046296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45988.514440046296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45988.514440046296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45988.514440046296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45988.514440046296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45988.514440046296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45988.514440046296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45988.514440046296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45988.514440046296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45988.514440046296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45988.514440046296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45988.514440046296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45988.514440046296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45988.514440046296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45988.514440046296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45988.514440046296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45988.514440046296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45988.514440046296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45988.514440046296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45988.514440046296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45988.514440046296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45988.514440046296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45988.514440046296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45988.514440046296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45988.514440046296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45988.514440046296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45988.514440046296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45988.514440046296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45988.514440046296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45988.514440046296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45988.514440046296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45988.514440046296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45988.514440046296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45988.514440046296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45988.514440046296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45988.514440046296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45988.514440046296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45988.514440046296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45988.514440046296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45988.514440046296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45988.514440046296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45988.514440046296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45988.514440046296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45988.514440046296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45988.514440046296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45988.514440046296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45988.514440046296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45988.514440046296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45988.514440046296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45988.514440046296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45988.514440046296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45988.514440046296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45988.514440046296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45988.514440046296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45988.514440046296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45988.514440046296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45988.514440046296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45988.514440046296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45988.514440046296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45988.514440046296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45988.514440046296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45988.514440046296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45988.514440046296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45988.514440046296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45988.514440046296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45988.514440046296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45988.514440046296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45988.514440046296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45988.514440046296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45988.514440046296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45988.514440046296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45988.514440046296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45988.514440046296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45988.514440046296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45988.514440046296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45988.514440046296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45988.514440046296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45988.514440046296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45988.514440046296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45988.514440046296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45988.514440046296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45988.514440046296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45988.514440046296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45988.514440046296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45988.514440046296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45988.514440046296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45988.514440046296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45988.514440046296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45988.514440046296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45988.514440046296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45988.514440046296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45988.514440046296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45988.514440046296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45988.514440046296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45988.514440046296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45988.514440046296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45988.514440046296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45988.514440046296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45988.514440046296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45988.514440046296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45988.514440046296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45988.514440046296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45988.514440046296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45988.514440046296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45988.514440046296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45988.514440046296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45988.514440046296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45988.514440046296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45988.514440046296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45988.514440046296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45988.514440046296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45988.514440046296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45988.514440046296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45988.514440046296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45988.514440046296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45988.514440046296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45988.514440046296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45988.514440046296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45988.514440046296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45988.514440046296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45988.514440046296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45988.514440046296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45988.514440046296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45988.514440046296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45988.514440046296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45988.514440046296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45988.514440046296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45988.514440046296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45988.514440046296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45988.514440046296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45988.514440046296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45988.514440046296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45988.514440046296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45988.514440046296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45988.514440046296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45988.514440046296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45988.514440046296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45988.514440046296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45988.514440046296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45988.514440046296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45988.514440046296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45988.514440046296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45988.514440046296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45988.514440046296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45988.514440046296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45988.514440046296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45988.514440046296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45988.514440046296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45988.514440046296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45988.514440046296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45988.514440046296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45988.514440046296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45988.514440046296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45988.514440046296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45988.514440046296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45988.514440046296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45988.514440046296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45988.514440046296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45988.514440046296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45988.514440046296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45988.514440046296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45988.514440046296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45988.514440046296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45988.514440046296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45988.514440046296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45988.514440046296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45988.514440046296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45988.514440046296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45988.514440046296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45988.514440046296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45988.514440046296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45988.514440046296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45988.514440046296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45988.514440046296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45988.514440046296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45988.514440046296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45988.514440046296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45988.514440046296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45988.514440046296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45988.514440046296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45988.514440046296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45988.514440046296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45988.514440046296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45988.514440046296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45988.514440046296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45988.514440046296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45988.514440046296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45988.514440046296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45988.514440046296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45988.514440046296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45988.514440046296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45988.514440046296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45988.514440046296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45988.514440046296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45988.514440046296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45988.514440046296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45988.514440046296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45988.514440046296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45988.514440046296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45988.514440046296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45988.514440046296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45988.514440046296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45988.514440046296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45988.514440046296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45988.514440046296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45988.514440046296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45988.514440046296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45988.514440046296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45988.514440046296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45988.514440046296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45988.514440046296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45988.514440046296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45988.514440046296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45988.514440046296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45988.514440046296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45988.514440046296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45988.514440046296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45988.514440046296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45988.514440046296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45988.514440046296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45988.514440046296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45988.514440046296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45988.514440046296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45988.514440046296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45988.514440046296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45988.514440046296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45988.514440046296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45988.514440046296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45988.514440046296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45988.514440046296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45988.514440046296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45988.514440046296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45988.514440046296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45988.514440046296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45988.514440046296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45988.514440046296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45988.514440046296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45988.514440046296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45988.514440046296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45988.514440046296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45988.514440046296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45988.514440046296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45988.514440046296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45988.514440046296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45988.514440046296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45988.514440046296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45988.514440046296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45988.514440046296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45988.514440046296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45988.514440046296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45988.514440046296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45988.514440046296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45988.514440046296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45988.514440046296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45988.514440046296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45988.514440046296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45988.514440046296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45988.514440046296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45988.514440046296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45988.514440046296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45988.514440046296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45988.514440046296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45988.514440046296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45988.514440046296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45988.514440046296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45988.514440046296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45988.514440046296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45988.514440046296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45988.514440046296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45988.514440046296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45988.514440046296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45988.514440046296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45988.514440046296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45988.514440046296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45988.514440046296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45988.514440046296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45988.514440046296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45988.514440046296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45988.514440046296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45988.514440046296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45988.514440046296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45988.514440046296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45988.514440046296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45988.514440046296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45988.514440046296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45988.514440046296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45988.514440046296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45988.514440046296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45988.514440046296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45988.514440046296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45988.514440046296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45988.514440046296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45988.514440046296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45988.514440046296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45988.514440046296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45988.514440046296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45988.514440046296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45988.514440046296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45988.514440046296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45988.514440046296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45988.514440046296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45988.514440046296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45988.514440046296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45988.514440046296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45988.514440046296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45988.514440046296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45988.514440046296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45988.514440046296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45988.514440046296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45988.514440046296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45988.514440046296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45988.514440046296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45988.514440046296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45988.514440046296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45988.514440046296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45988.514440046296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45988.514440046296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45988.514440046296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45988.514440046296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45988.514440046296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45988.514440046296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45988.514440046296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45988.514440046296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45988.514440046296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45988.514440046296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45988.514440046296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45988.514440046296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45988.514440046296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45988.514440046296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45988.514440046296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45988.514440046296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45988.514440046296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45988.514440046296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45988.514440046296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45988.514440046296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45988.514440046296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45988.514440046296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45988.514440046296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45988.514440046296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45988.514440046296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45988.514440046296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45988.514440046296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45988.514440046296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45988.514440046296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45988.514440046296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45988.514440046296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45988.514440046296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45988.514440046296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45988.514440046296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45988.514440046296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45988.514440046296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45988.514440046296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45988.514440046296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45988.514440046296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45988.514440046296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45988.514440046296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45988.514440046296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45988.514440046296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45988.514440046296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45988.514440046296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45988.514440046296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45988.514440046296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45988.514440046296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45988.514440046296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45988.514440046296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45988.514440046296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45988.514440046296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45988.514440046296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45988.514440046296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45988.514440046296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45988.514440046296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45988.514440046296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45988.514440046296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45988.514440046296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45988.514440046296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45988.514440046296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45988.514440046296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45988.514440046296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45988.514440046296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45988.514440046296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45988.514440046296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45988.514440046296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45988.514440046296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45988.514440046296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45988.514440046296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45988.514440046296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45988.514440046296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45988.514440046296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45988.514440046296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45988.514440046296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45988.514440046296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45988.514440046296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45988.514440046296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45988.514440046296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45988.514440046296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45988.514440046296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45988.514440046296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45988.514440046296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45988.514440046296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45988.514440046296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45988.514440046296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45988.514440046296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45988.514440046296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45988.514440046296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45988.514440046296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45988.514440046296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45988.514440046296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45988.514440046296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45988.514440046296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45988.514440046296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45988.514440046296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45988.514440046296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45988.514440046296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45988.514440046296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45988.514440046296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45988.514440046296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45988.514440046296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45988.514440046296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45988.514440046296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45988.514440046296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45988.514440046296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45988.514440046296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45988.514440046296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45988.514440046296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45988.514440046296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45988.514440046296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45988.514440046296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45988.514440046296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45988.514440046296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45988.514440046296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45988.514440046296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45988.514440046296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45988.514440046296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45988.514440046296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45988.514440046296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45988.514440046296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45988.514440046296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45988.514440046296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45988.514440046296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45988.514440046296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45988.514440046296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45988.514440046296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45988.514440046296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45988.514440046296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45988.514440046296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45988.514440046296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45988.514440046296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45988.514440046296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45988.514440046296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45988.514440046296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45988.514440046296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45988.514440046296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45988.514440046296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45988.514440046296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45988.514440046296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45988.514440046296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45988.514440046296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45988.514440046296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45988.514440046296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45988.514440046296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45988.514440046296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45988.514440046296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45988.514440046296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45988.514440046296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45988.514440046296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45988.514440046296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45988.514440046296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45988.514440046296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45988.514440046296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45988.514440046296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45988.514440046296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45988.514440046296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45988.514440046296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45988.514440046296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45988.514440046296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45988.514440046296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45988.514440046296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45988.514440046296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45988.514440046296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45988.514440046296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45988.514440046296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45988.514440046296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45988.514440046296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45988.514440046296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45988.514440046296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45988.514440046296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45988.514440046296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45988.514440046296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45988.514440046296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45988.514440046296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45988.514440046296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45988.514440046296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45988.514440046296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45988.514440046296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45988.514440046296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45988.514440046296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45988.514440046296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45988.514440046296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45988.514440046296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45988.514440046296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45988.514440046296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45988.514440046296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45988.514440046296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45988.514440046296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45988.514440046296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45988.514440046296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45988.514440046296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45988.514440046296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45988.514440046296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45988.514440046296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45988.514440046296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45988.514440046296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45988.514440046296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45988.514440046296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45988.514440046296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45988.514440046296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45988.514440046296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45988.514440046296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45988.514440046296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45988.514440046296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45988.514440046296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45988.514440046296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45988.514440046296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45988.514440046296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45988.514440046296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45988.514440046296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45988.514440046296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45988.514440046296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45988.514440046296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45988.514440046296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45988.514440046296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45988.514440046296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45988.514440046296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45988.514440046296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45988.514440046296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45988.514440046296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45988.514440046296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45988.514440046296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45988.514440046296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45988.514440046296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45988.514440046296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45988.514440046296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45988.514440046296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45988.514440046296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45988.514440046296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45988.514440046296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45988.514440046296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45988.514440046296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45988.514440046296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45988.514440046296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45988.514440046296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45988.514440046296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45988.514440046296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45988.514440046296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45988.514440046296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45988.514440046296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45988.514440046296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45988.514440046296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45988.514440046296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45988.514440046296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45988.514440046296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45988.514440046296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45988.514440046296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45988.514440046296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45988.514440046296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45988.514440046296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45988.514440046296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45988.514440046296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45988.514440046296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45988.514440046296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45988.514440046296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45988.514440046296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45988.514440046296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45988.514440046296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45988.514440046296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45988.514440046296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45988.514440046296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45988.514440046296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45988.514440046296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45988.514440046296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45988.514440046296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45988.514440046296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45988.514440046296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45988.514440046296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45988.514440046296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45988.514440046296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45988.514440046296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45988.514440046296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45988.514440046296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45988.514440046296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45988.514440046296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45988.514440046296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45988.514440046296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45988.514440046296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45988.514440046296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45988.514440046296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45988.514440046296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45988.514440046296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45988.514440046296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45988.514440046296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45988.514440046296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45988.514440046296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45988.514440046296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45988.514440046296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45988.514440046296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45988.514440046296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45988.514440046296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45988.514440046296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45988.514440046296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45988.514440046296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45988.514440046296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45988.514440046296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45988.514440046296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45988.514440046296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45988.514440046296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45988.514440046296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45988.514440046296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45988.514440046296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45988.514440046296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45988.514440046296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45988.514440046296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45988.514440046296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45988.514440046296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45988.514440046296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45988.514440046296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45988.514440046296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45988.514440046296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45988.514440046296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45988.514440046296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45988.514440046296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45988.514440046296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45988.514440046296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45988.514440046296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45988.514440046296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45988.514440046296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45988.514440046296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45988.514440046296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45988.514440046296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45988.514440046296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45988.514440046296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45988.514440046296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45988.514440046296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45988.514440046296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45988.514440046296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45988.514440046296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45988.514440046296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45988.514440046296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45988.514440046296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45988.514440046296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45988.514440046296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45988.514440046296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45988.514440046296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45988.514440046296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45988.514440046296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45988.514440046296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45988.514440046296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45988.514440046296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45988.514440046296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285.03372245369974</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0.14499560185504379</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45988.514440046296</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6.9509490742348135E-2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7.2553472222352866E-2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45988.514440046296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45988.514440046296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45988.514440046296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45988.514440046296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45988.514440046296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45988.514440046296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45988.514440046296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45988.514440046296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45988.514440046296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45988.514440046296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8"/>
      <c r="E17" s="91"/>
      <c r="F17" s="92"/>
      <c r="G17" s="93">
        <f t="shared" ca="1" si="0"/>
        <v>45988.514440046296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45988.514440046296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45988.514440046296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45988.514440046296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45988.514440046296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45988.514440046296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45988.514440046296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45988.514440046296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45988.514440046296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45988.514440046296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45988.514440046296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45988.514440046296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45988.514440046296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45988.514440046296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45988.514440046296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45988.514440046296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45988.514440046296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45988.514440046296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45988.514440046296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45988.514440046296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45988.514440046296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45988.514440046296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45988.514440046296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45988.514440046296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45988.514440046296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45988.514440046296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45988.514440046296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45988.514440046296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45988.514440046296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45988.514440046296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45988.514440046296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45988.514440046296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45988.514440046296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45988.514440046296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45988.514440046296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45988.514440046296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45988.514440046296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45988.514440046296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45988.514440046296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45988.514440046296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45988.514440046296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45988.514440046296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45988.514440046296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45988.514440046296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45988.514440046296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45988.514440046296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45988.514440046296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45988.514440046296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45988.514440046296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45988.514440046296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45988.514440046296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45988.514440046296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45988.514440046296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45988.514440046296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45988.514440046296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45988.514440046296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45988.514440046296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45988.514440046296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45988.514440046296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45988.514440046296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45988.514440046296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45988.514440046296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45988.514440046296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45988.514440046296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45988.514440046296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45988.514440046296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45988.514440046296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45988.514440046296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45988.514440046296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45988.514440046296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45988.514440046296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45988.514440046296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45988.514440046296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45988.514440046296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45988.514440046296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45988.514440046296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45988.514440046296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45988.514440046296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45988.514440046296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45988.514440046296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45988.514440046296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45988.514440046296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45988.514440046296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45988.514440046296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45988.514440046296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45988.514440046296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45988.514440046296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45988.514440046296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45988.514440046296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45988.514440046296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45988.514440046296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45988.514440046296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45988.514440046296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45988.514440046296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45988.514440046296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45988.514440046296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45988.514440046296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45988.514440046296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45988.514440046296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45988.514440046296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45988.514440046296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45988.514440046296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45988.514440046296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45988.514440046296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45988.514440046296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45988.514440046296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45988.514440046296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45988.514440046296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45988.514440046296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45988.514440046296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45988.514440046296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45988.514440046296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45988.514440046296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45988.514440046296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45988.514440046296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45988.514440046296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45988.514440046296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45988.514440046296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45988.514440046296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45988.514440046296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45988.514440046296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45988.514440046296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45988.514440046296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45988.514440046296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45988.514440046296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45988.514440046296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45988.514440046296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45988.514440046296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45988.514440046296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45988.514440046296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45988.514440046296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45988.514440046296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45988.514440046296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45988.514440046296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45988.514440046296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45988.514440046296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45988.514440046296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45988.514440046296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45988.514440046296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45988.514440046296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45988.514440046296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45988.514440046296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45988.514440046296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45988.514440046296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45988.514440046296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45988.514440046296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45988.514440046296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45988.514440046296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45988.514440046296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45988.514440046296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45988.514440046296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45988.514440046296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45988.514440046296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45988.514440046296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45988.514440046296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45988.514440046296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45988.514440046296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45988.514440046296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45988.514440046296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45988.514440046296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45988.514440046296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45988.514440046296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45988.514440046296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45988.514440046296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45988.514440046296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45988.514440046296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45988.514440046296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45988.514440046296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45988.514440046296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45988.514440046296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45988.514440046296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45988.514440046296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45988.514440046296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45988.514440046296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45988.514440046296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45988.514440046296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45988.514440046296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45988.514440046296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45988.514440046296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45988.514440046296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45988.514440046296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45988.514440046296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45988.514440046296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45988.514440046296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45988.514440046296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45988.514440046296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45988.514440046296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45988.514440046296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45988.514440046296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45988.514440046296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45988.514440046296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45988.514440046296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45988.514440046296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45988.514440046296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45988.514440046296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45988.514440046296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45988.514440046296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45988.514440046296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45988.514440046296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45988.514440046296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45988.514440046296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45988.514440046296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45988.514440046296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45988.514440046296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45988.514440046296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45988.514440046296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45988.514440046296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45988.514440046296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45988.514440046296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45988.514440046296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45988.514440046296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45988.514440046296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45988.514440046296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45988.514440046296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45988.514440046296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45988.514440046296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45988.514440046296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45988.514440046296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45988.514440046296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45988.514440046296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45988.514440046296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45988.514440046296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45988.514440046296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45988.514440046296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45988.514440046296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45988.514440046296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45988.514440046296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45988.514440046296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45988.514440046296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45988.514440046296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45988.514440046296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45988.514440046296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45988.514440046296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45988.514440046296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45988.514440046296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45988.514440046296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45988.514440046296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45988.514440046296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45988.514440046296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45988.514440046296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45988.514440046296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45988.514440046296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45988.514440046296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45988.514440046296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45988.514440046296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45988.514440046296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45988.514440046296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45988.514440046296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45988.514440046296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45988.514440046296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45988.514440046296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45988.514440046296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45988.514440046296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45988.514440046296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45988.514440046296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45988.514440046296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45988.514440046296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45988.514440046296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45988.514440046296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45988.514440046296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45988.514440046296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45988.514440046296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45988.514440046296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45988.514440046296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45988.514440046296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45988.514440046296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45988.514440046296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45988.514440046296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45988.514440046296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45988.514440046296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45988.514440046296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45988.514440046296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45988.514440046296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45988.514440046296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45988.514440046296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45988.514440046296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45988.514440046296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45988.514440046296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45988.514440046296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45988.514440046296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45988.514440046296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45988.514440046296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45988.514440046296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45988.514440046296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45988.514440046296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45988.514440046296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45988.514440046296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45988.514440046296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45988.514440046296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45988.514440046296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45988.514440046296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45988.514440046296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45988.514440046296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45988.514440046296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45988.514440046296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45988.514440046296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45988.514440046296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45988.514440046296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45988.514440046296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45988.514440046296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45988.514440046296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45988.514440046296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45988.514440046296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45988.514440046296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45988.514440046296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45988.514440046296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45988.514440046296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45988.514440046296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45988.514440046296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45988.514440046296</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96.68237986110762</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62.325562731479295</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39.853328935183526</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7.1411414351823623</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2</v>
      </c>
      <c r="D6" s="37" t="s">
        <v>38236</v>
      </c>
      <c r="E6" s="37" t="s">
        <v>39100</v>
      </c>
      <c r="F6" s="38" t="s">
        <v>24</v>
      </c>
      <c r="G6" s="144" t="str">
        <f t="shared" ref="G6:G26" ca="1" si="2">IFERROR(NOW()-F6,"")</f>
        <v/>
      </c>
      <c r="H6" s="38">
        <v>45988.443425925929</v>
      </c>
      <c r="I6" s="37" t="str">
        <f>IFERROR(VLOOKUP(D6,DB!A:F,6,0),"")</f>
        <v>SCECO</v>
      </c>
      <c r="J6" s="37" t="str">
        <f>IFERROR(VLOOKUP(D6,DB!A:G,7,0),"")</f>
        <v>Haj Removal</v>
      </c>
      <c r="K6" s="37" t="s">
        <v>39131</v>
      </c>
      <c r="L6" s="37" t="str">
        <f>IFERROR(VLOOKUP(D6,DB!A:I,9,0),"")</f>
        <v>Latis</v>
      </c>
    </row>
    <row r="7" spans="1:13" s="39" customFormat="1">
      <c r="A7" s="37"/>
      <c r="B7" s="37" t="str">
        <f>IFERROR(VLOOKUP(D7,DB!A:K,11,0),"")</f>
        <v/>
      </c>
      <c r="C7" s="37"/>
      <c r="D7" s="37"/>
      <c r="E7" s="37"/>
      <c r="F7" s="38"/>
      <c r="G7" s="144">
        <f t="shared" ca="1" si="2"/>
        <v>45988.514440046296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45988.514440046296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45988.514440046296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45988.514440046296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45988.514440046296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45988.514440046296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45988.514440046296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45988.514440046296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45988.514440046296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45988.514440046296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45988.514440046296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45988.514440046296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45988.514440046296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45988.514440046296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45988.514440046296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45988.514440046296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45988.514440046296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45988.514440046296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45988.514440046296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45988.514440046296</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tabSelected="1" workbookViewId="0">
      <selection activeCell="K7" sqref="K7"/>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39132</v>
      </c>
      <c r="B2" s="124" t="str">
        <f>IFERROR(VLOOKUP(D2,DB!A:K,11,0),"")</f>
        <v>R6</v>
      </c>
      <c r="C2" s="103">
        <v>1</v>
      </c>
      <c r="D2" s="124" t="s">
        <v>34020</v>
      </c>
      <c r="E2" s="103" t="s">
        <v>39021</v>
      </c>
      <c r="F2" s="151"/>
      <c r="G2" s="72">
        <f ca="1">IFERROR(NOW()-F2,"-")</f>
        <v>45988.514440046296</v>
      </c>
      <c r="H2" s="151">
        <v>45988.421805555554</v>
      </c>
      <c r="I2" s="124" t="str">
        <f>IFERROR(VLOOKUP(D2,DB!A:F,6,0),"")</f>
        <v>Generator-SG</v>
      </c>
      <c r="J2" s="124" t="str">
        <f>IFERROR(VLOOKUP(D2,DB!A:G,7,0),"")</f>
        <v>Dead</v>
      </c>
      <c r="K2" s="103" t="s">
        <v>39133</v>
      </c>
      <c r="L2" s="128" t="str">
        <f>IFERROR(VLOOKUP(D2,DB!A:I,9,0),"")</f>
        <v>Latis</v>
      </c>
    </row>
    <row r="3" spans="1:16382" ht="31.5" customHeight="1">
      <c r="A3" s="149" t="s">
        <v>39134</v>
      </c>
      <c r="B3" s="124" t="str">
        <f>IFERROR(VLOOKUP(D3,DB!A:K,11,0),"")</f>
        <v>R6</v>
      </c>
      <c r="C3" s="125">
        <v>5</v>
      </c>
      <c r="D3" s="124" t="s">
        <v>29123</v>
      </c>
      <c r="E3" s="106" t="s">
        <v>39021</v>
      </c>
      <c r="F3" s="150">
        <v>45988.443680555552</v>
      </c>
      <c r="G3" s="72">
        <f t="shared" ref="G3:G5" ca="1" si="0">IFERROR(NOW()-F3,"-")</f>
        <v>7.0759490743512288E-2</v>
      </c>
      <c r="H3" s="150">
        <v>45988.439687500002</v>
      </c>
      <c r="I3" s="124" t="str">
        <f>IFERROR(VLOOKUP(D3,DB!A:F,6,0),"")</f>
        <v>SCECO</v>
      </c>
      <c r="J3" s="124" t="str">
        <f>IFERROR(VLOOKUP(D3,DB!A:G,7,0),"")</f>
        <v>Weak+No BB Design</v>
      </c>
      <c r="K3" s="127" t="s">
        <v>39135</v>
      </c>
      <c r="L3" s="128" t="str">
        <f>IFERROR(VLOOKUP(D3,DB!A:I,9,0),"")</f>
        <v>Latis</v>
      </c>
    </row>
    <row r="4" spans="1:16382" ht="31.5" customHeight="1">
      <c r="A4" s="123"/>
      <c r="B4" s="124" t="str">
        <f>IFERROR(VLOOKUP(D4,DB!A:K,11,0),"")</f>
        <v/>
      </c>
      <c r="C4" s="125"/>
      <c r="D4" s="124"/>
      <c r="E4" s="106"/>
      <c r="F4"/>
      <c r="G4" s="72">
        <f t="shared" ca="1" si="0"/>
        <v>45988.514440046296</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t="shared" ca="1" si="0"/>
        <v>45988.514440046296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45988.514440046296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45988.514440046296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45988.514440046296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45988.514440046296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45988.514440046296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45988.514440046296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45988.514440046296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45988.514440046296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45988.514440046296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45988.514440046296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45988.514440046296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45988.514440046296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45988.514440046296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45988.514440046296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45988.514440046296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45988.514440046296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45988.514440046296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45988.514440046296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45988.514440046296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45988.514440046296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45988.514440046296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45988.514440046296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45988.514440046296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45988.514440046296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45988.514440046296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45988.514440046296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45988.514440046296</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2025-11-27T09:22:39Z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