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120" documentId="120_S{2AC9BD13-BADA-5192-A53E-5A8FF88502F6}" xr6:coauthVersionLast="47" xr6:coauthVersionMax="47" xr10:uidLastSave="{3B01F63E-781D-4CEA-ADA9-3FEF7C38310E}"/>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3" i="9"/>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<sst xmlns="http://schemas.openxmlformats.org/spreadsheetml/2006/main" count="180292" uniqueCount="39129">
  <si>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</si>
  <si>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</si>
  <si>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</si>
  <si>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</si>
  <si>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</si>
  <si>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</si>
  <si>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</si>
  <si>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</si>
  <si>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</si>
  <si>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</si>
  <si>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</si>
  <si>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</si>
  <si>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</si>
  <si>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</si>
  <si>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</si>
  <si>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</si>
  <si>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</si>
  <si>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</si>
  <si>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</si>
  <si>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</si>
  <si>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</si>
  <si>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</si>
  <si>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</si>
  <si>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</si>
  <si>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</si>
  <si>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</si>
  <si>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</si>
  <si>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</si>
  <si>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</si>
  <si>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</si>
  <si>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</si>
  <si>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</si>
  <si>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</si>
  <si>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</si>
  <si>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</si>
  <si>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</si>
  <si>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</si>
  <si>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</si>
  <si>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</si>
  <si>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</si>
  <si>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</si>
  <si>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</si>
  <si>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</si>
  <si>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</si>
  <si>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</si>
  <si>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</si>
  <si>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</si>
  <si>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</si>
  <si>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</si>
  <si>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</si>
  <si>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</si>
  <si>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</si>
  <si>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</si>
  <si>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</si>
  <si>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</si>
  <si>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</si>
  <si>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</si>
  <si>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</si>
  <si>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</si>
  <si>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</si>
  <si>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</si>
  <si>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</si>
  <si>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</si>
  <si>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</si>
  <si>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</si>
  <si>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</si>
  <si>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</si>
  <si>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</si>
  <si>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</si>
  <si>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</si>
  <si>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</si>
  <si>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</si>
  <si>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</si>
  <si>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</si>
  <si>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</si>
  <si>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</si>
  <si>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</si>
  <si>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</si>
  <si>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</si>
  <si>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</si>
  <si>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</si>
  <si>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</si>
  <si>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</si>
  <si>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</si>
  <si>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</si>
  <si>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</si>
  <si>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</si>
  <si>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</si>
  <si>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</si>
  <si>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</si>
  <si>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</si>
  <si>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</si>
  <si>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</si>
  <si>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</si>
  <si>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</si>
  <si>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</si>
  <si>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</si>
  <si>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</si>
  <si>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</si>
  <si>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</si>
  <si>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</si>
  <si>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</si>
  <si>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</si>
  <si>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</si>
  <si>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</si>
  <si>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</si>
  <si>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</si>
  <si>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</si>
  <si>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</si>
  <si>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</si>
  <si>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</si>
  <si>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</si>
  <si>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</si>
  <si>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</si>
  <si>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</si>
  <si>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</si>
  <si>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</si>
  <si>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</si>
  <si>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</si>
  <si>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</si>
  <si>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</si>
  <si>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</si>
  <si>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</si>
  <si>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</si>
  <si>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</si>
  <si>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</si>
  <si>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</si>
  <si>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</si>
  <si>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</si>
  <si>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</si>
  <si>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</si>
  <si>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</si>
  <si>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</si>
  <si>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</si>
  <si>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</si>
  <si>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</si>
  <si>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</si>
  <si>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</si>
  <si>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</si>
  <si>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</si>
  <si>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</si>
  <si>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</si>
  <si>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</si>
  <si>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</si>
  <si>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</si>
  <si>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</si>
  <si>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</si>
  <si>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</si>
  <si>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</si>
  <si>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</si>
  <si>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</si>
  <si>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</si>
  <si>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</si>
  <si>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</si>
  <si>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</si>
  <si>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</si>
  <si>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</si>
  <si>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</si>
  <si>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</si>
  <si>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</si>
  <si>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</si>
  <si>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</si>
  <si>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</si>
  <si>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</si>
  <si>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</si>
  <si>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</si>
  <si>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</si>
  <si>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</si>
  <si>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</si>
  <si>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</si>
  <si>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</si>
  <si>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</si>
  <si>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</si>
  <si>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</si>
  <si>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</si>
  <si>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</si>
  <si>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</si>
  <si>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</si>
  <si>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</si>
  <si>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</si>
  <si>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</si>
  <si>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</si>
  <si>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</si>
  <si>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</si>
  <si>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</si>
  <si>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</si>
  <si>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</si>
  <si>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</si>
  <si>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</si>
  <si>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</si>
  <si>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</si>
  <si>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</si>
  <si>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</si>
  <si>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</si>
  <si>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</si>
  <si>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</si>
  <si>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</si>
  <si>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</si>
  <si>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</si>
  <si>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</si>
  <si>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</si>
  <si>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</si>
  <si>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</si>
  <si>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</si>
  <si>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</si>
  <si>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</si>
  <si>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</si>
  <si>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</si>
  <si>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</si>
  <si>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</si>
  <si>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</si>
  <si>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</si>
  <si>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</si>
  <si>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</si>
  <si>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</si>
  <si>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</si>
  <si>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</si>
  <si>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</si>
  <si>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</si>
  <si>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</si>
  <si>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</si>
  <si>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</si>
  <si>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</si>
  <si>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</si>
  <si>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</si>
  <si>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</si>
  <si>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</si>
  <si>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</si>
  <si>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</si>
  <si>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</si>
  <si>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</si>
  <si>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</si>
  <si>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</si>
  <si>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</si>
  <si>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</si>
  <si>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</si>
  <si>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</si>
  <si>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</si>
  <si>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</si>
  <si>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</si>
  <si>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</si>
  <si>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</si>
  <si>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</si>
  <si>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</si>
  <si>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</si>
  <si>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</si>
  <si>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</si>
  <si>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</si>
  <si>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</si>
  <si>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</si>
  <si>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</si>
  <si>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</si>
  <si>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</si>
  <si>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</si>
  <si>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</si>
  <si>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</si>
  <si>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</si>
  <si>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</si>
  <si>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</si>
  <si>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</si>
  <si>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</si>
  <si>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</si>
  <si>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</si>
  <si>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</si>
  <si>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</si>
  <si>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</si>
  <si>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</si>
  <si>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</si>
  <si>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</si>
  <si>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</si>
  <si>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</si>
  <si>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</si>
  <si>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</si>
  <si>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</si>
  <si>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</si>
  <si>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</si>
  <si>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</si>
  <si>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</si>
  <si>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</si>
  <si>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</si>
  <si>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</si>
  <si>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</si>
  <si>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</si>
  <si>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</si>
  <si>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</si>
  <si>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</si>
  <si>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</si>
  <si>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</si>
  <si>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</si>
  <si>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</si>
  <si>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</si>
  <si>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</si>
  <si>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</si>
  <si>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</si>
  <si>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</si>
  <si>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</si>
  <si>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</si>
  <si>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</si>
  <si>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</si>
  <si>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</si>
  <si>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</si>
  <si>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</si>
  <si>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</si>
  <si>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</si>
  <si>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</si>
  <si>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</si>
  <si>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</si>
  <si>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</si>
  <si>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</si>
  <si>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</si>
  <si>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</si>
  <si>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</si>
  <si>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</si>
  <si>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</si>
  <si>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</si>
  <si>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</si>
  <si>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</si>
  <si>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</si>
  <si>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</si>
  <si>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</si>
  <si>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</si>
  <si>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</si>
  <si>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</si>
  <si>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</si>
  <si>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</si>
  <si>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</si>
  <si>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</si>
  <si>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</si>
  <si>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</si>
  <si>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</si>
  <si>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</si>
  <si>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</si>
  <si>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</si>
  <si>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</si>
  <si>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</si>
  <si>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</si>
  <si>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</si>
  <si>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</si>
  <si>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</si>
  <si>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</si>
  <si>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</si>
  <si>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</si>
  <si>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</si>
  <si>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</si>
  <si>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</si>
  <si>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</si>
  <si>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</si>
  <si>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</si>
  <si>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</si>
  <si>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</si>
  <si>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</si>
  <si>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</si>
  <si>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</si>
  <si>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</si>
  <si>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</si>
  <si>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</si>
  <si>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</si>
  <si>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</si>
  <si>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</si>
  <si>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</si>
  <si>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</si>
  <si>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</si>
  <si>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</si>
  <si>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</si>
  <si>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</si>
  <si>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</si>
  <si>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</si>
  <si>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</si>
  <si>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</si>
  <si>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</si>
  <si>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</si>
  <si>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</si>
  <si>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</si>
  <si>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</si>
  <si>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</si>
  <si>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</si>
  <si>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</si>
  <si>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</si>
  <si>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</si>
  <si>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</si>
  <si>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</si>
  <si>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</si>
  <si>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</si>
  <si>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</si>
  <si>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</si>
  <si>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</si>
  <si>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</si>
  <si>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</si>
  <si>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</si>
  <si>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</si>
  <si>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</si>
  <si>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</si>
  <si>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</si>
  <si>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</si>
  <si>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</si>
  <si>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</si>
  <si>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</si>
  <si>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</si>
  <si>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</si>
  <si>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</si>
  <si>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</si>
  <si>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</si>
  <si>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</si>
  <si>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</si>
  <si>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</si>
  <si>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</si>
  <si>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</si>
  <si>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</si>
  <si>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</si>
  <si>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</si>
  <si>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</si>
  <si>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</si>
  <si>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</si>
  <si>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</si>
  <si>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</si>
  <si>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</si>
  <si>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</si>
  <si>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</si>
  <si>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</si>
  <si>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</si>
  <si>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</si>
  <si>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</si>
  <si>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</si>
  <si>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</si>
  <si>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</si>
  <si>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</si>
  <si>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</si>
  <si>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</si>
  <si>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</si>
  <si>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</si>
  <si>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</si>
  <si>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</si>
  <si>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</si>
  <si>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</si>
  <si>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</si>
  <si>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</si>
  <si>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</si>
  <si>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</si>
  <si>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</si>
  <si>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</si>
  <si>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</si>
  <si>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</si>
  <si>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</si>
  <si>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</si>
  <si>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</si>
  <si>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</si>
  <si>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</si>
  <si>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</si>
  <si>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</si>
  <si>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</si>
  <si>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</si>
  <si>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</si>
  <si>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</si>
  <si>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</si>
  <si>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</si>
  <si>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</si>
  <si>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</si>
  <si>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</si>
  <si>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</si>
  <si>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</si>
  <si>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</si>
  <si>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</si>
  <si>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</si>
  <si>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</si>
  <si>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</si>
  <si>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</si>
  <si>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</si>
  <si>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</si>
  <si>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</si>
  <si>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</si>
  <si>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</si>
  <si>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</si>
  <si>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</si>
  <si>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</si>
  <si>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</si>
  <si>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</si>
  <si>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</si>
  <si>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</si>
  <si>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</si>
  <si>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</si>
  <si>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</si>
  <si>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</si>
  <si>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</si>
  <si>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</si>
  <si>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</si>
  <si>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</si>
  <si>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</si>
  <si>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</si>
  <si>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</si>
  <si>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</si>
  <si>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</si>
  <si>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</si>
  <si>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</si>
  <si>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</si>
  <si>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</si>
  <si>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</si>
  <si>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</si>
  <si>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</si>
  <si>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</si>
  <si>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</si>
  <si>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</si>
  <si>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</si>
  <si>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</si>
  <si>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</si>
  <si>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</si>
  <si>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</si>
  <si>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</si>
  <si>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</si>
  <si>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</si>
  <si>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</si>
  <si>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</si>
  <si>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</si>
  <si>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</si>
  <si>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</si>
  <si>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</si>
  <si>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</si>
  <si>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</si>
  <si>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</si>
  <si>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</si>
  <si>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</si>
  <si>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</si>
  <si>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</si>
  <si>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</si>
  <si>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</si>
  <si>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</si>
  <si>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</si>
  <si>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</si>
  <si>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</si>
  <si>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</si>
  <si>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</si>
  <si>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</si>
  <si>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</si>
  <si>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</si>
  <si>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</si>
  <si>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</si>
  <si>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</si>
  <si>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</si>
  <si>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</si>
  <si>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</si>
  <si>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</si>
  <si>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</si>
  <si>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</si>
  <si>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</si>
  <si>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</si>
  <si>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</si>
  <si>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</si>
  <si>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</si>
  <si>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</si>
  <si>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</si>
  <si>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</si>
  <si>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</si>
  <si>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</si>
  <si>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</si>
  <si>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</si>
  <si>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</si>
  <si>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</si>
  <si>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</si>
  <si>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</si>
  <si>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</si>
  <si>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</si>
  <si>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</si>
  <si>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</si>
  <si>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</si>
  <si>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</si>
  <si>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</si>
  <si>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</si>
  <si>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</si>
  <si>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</si>
  <si>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</si>
  <si>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</si>
  <si>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</si>
  <si>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</si>
  <si>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</si>
  <si>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</si>
  <si>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</si>
  <si>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</si>
  <si>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</si>
  <si>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</si>
  <si>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</si>
  <si>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</si>
  <si>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</si>
  <si>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</si>
  <si>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</si>
  <si>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</si>
  <si>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</si>
  <si>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</si>
  <si>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</si>
  <si>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</si>
  <si>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</si>
  <si>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</si>
  <si>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</si>
  <si>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</si>
  <si>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</si>
  <si>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</si>
  <si>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</si>
  <si>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</si>
  <si>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</si>
  <si>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</si>
  <si>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</si>
  <si>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</si>
  <si>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</si>
  <si>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</si>
  <si>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</si>
  <si>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</si>
  <si>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</si>
  <si>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</si>
  <si>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</si>
  <si>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</si>
  <si>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</si>
  <si>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</si>
  <si>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</si>
  <si>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</si>
  <si>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</si>
  <si>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</si>
  <si>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</si>
  <si>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</si>
  <si>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</si>
  <si>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</si>
  <si>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</si>
  <si>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</si>
  <si>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</si>
  <si>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</si>
  <si>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</si>
  <si>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</si>
  <si>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</si>
  <si>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</si>
  <si>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</si>
  <si>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</si>
  <si>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</si>
  <si>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</si>
  <si>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</si>
  <si>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</si>
  <si>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</si>
  <si>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</si>
  <si>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</si>
  <si>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</si>
  <si>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</si>
  <si>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</si>
  <si>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</si>
  <si>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</si>
  <si>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</si>
  <si>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</si>
  <si>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</si>
  <si>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</si>
  <si>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</si>
  <si>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</si>
  <si>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</si>
  <si>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</si>
  <si>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</si>
  <si>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</si>
  <si>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</si>
  <si>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</si>
  <si>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</si>
  <si>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</si>
  <si>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</si>
  <si>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</si>
  <si>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</si>
  <si>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</si>
  <si>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</si>
  <si>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</si>
  <si>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</si>
  <si>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</si>
  <si>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</si>
  <si>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</si>
  <si>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</si>
  <si>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</si>
  <si>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</si>
  <si>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</si>
  <si>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</si>
  <si>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</si>
  <si>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</si>
  <si>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</si>
  <si>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</si>
  <si>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</si>
  <si>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</si>
  <si>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</si>
  <si>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</si>
  <si>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</si>
  <si>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</si>
  <si>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</si>
  <si>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</si>
  <si>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</si>
  <si>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</si>
  <si>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</si>
  <si>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</si>
  <si>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</si>
  <si>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</si>
  <si>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</si>
  <si>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</si>
  <si>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</si>
  <si>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</si>
  <si>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</si>
  <si>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</si>
  <si>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</si>
  <si>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</si>
  <si>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</si>
  <si>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</si>
  <si>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</si>
  <si>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</si>
  <si>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</si>
  <si>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</si>
  <si>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</si>
  <si>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</si>
  <si>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</si>
  <si>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</si>
  <si>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</si>
  <si>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</si>
  <si>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</si>
  <si>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</si>
  <si>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</si>
  <si>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</si>
  <si>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</si>
  <si>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</si>
  <si>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</si>
  <si>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</si>
  <si>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</si>
  <si>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</si>
  <si>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</si>
  <si>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</si>
  <si>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</si>
  <si>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</si>
  <si>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</si>
  <si>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</si>
  <si>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</si>
  <si>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</si>
  <si>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</si>
  <si>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</si>
  <si>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</si>
  <si>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</si>
  <si>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</si>
  <si>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</si>
  <si>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</si>
  <si>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</si>
  <si>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</si>
  <si>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</si>
  <si>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</si>
  <si>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</si>
  <si>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</si>
  <si>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</si>
  <si>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</si>
  <si>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</si>
  <si>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</si>
  <si>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</si>
  <si>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</si>
  <si>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</si>
  <si>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</si>
  <si>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</si>
  <si>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</si>
  <si>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</si>
  <si>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</si>
  <si>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</si>
  <si>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</si>
  <si>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</si>
  <si>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</si>
  <si>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</si>
  <si>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</si>
  <si>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</si>
  <si>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</si>
  <si>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</si>
  <si>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</si>
  <si>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</si>
  <si>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</si>
  <si>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</si>
  <si>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</si>
  <si>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</si>
  <si>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</si>
  <si>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</si>
  <si>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</si>
  <si>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</si>
  <si>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</si>
  <si>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</si>
  <si>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</si>
  <si>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</si>
  <si>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</si>
  <si>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</si>
  <si>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</si>
  <si>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</si>
  <si>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</si>
  <si>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</si>
  <si>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</si>
  <si>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</si>
  <si>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</si>
  <si>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</si>
  <si>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</si>
  <si>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</si>
  <si>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</si>
  <si>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</si>
  <si>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</si>
  <si>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</si>
  <si>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</si>
  <si>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</si>
  <si>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</si>
  <si>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</si>
  <si>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</si>
  <si>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</si>
  <si>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</si>
  <si>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</si>
  <si>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</si>
  <si>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</si>
  <si>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</si>
  <si>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</si>
  <si>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</si>
  <si>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</si>
  <si>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</si>
  <si>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</si>
  <si>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</si>
  <si>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</si>
  <si>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</si>
  <si>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</si>
  <si>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</si>
  <si>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</si>
  <si>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</si>
  <si>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</si>
  <si>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</si>
  <si>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</si>
  <si>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</si>
  <si>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</si>
  <si>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</si>
  <si>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</si>
  <si>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</si>
  <si>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</si>
  <si>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</si>
  <si>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</si>
  <si>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</si>
  <si>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</si>
  <si>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</si>
  <si>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</si>
  <si>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</si>
  <si>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</si>
  <si>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</si>
  <si>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</si>
  <si>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</si>
  <si>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</si>
  <si>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</si>
  <si>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</si>
  <si>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</si>
  <si>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</si>
  <si>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</si>
  <si>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</si>
  <si>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</si>
  <si>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</si>
  <si>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</si>
  <si>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</si>
  <si>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</si>
  <si>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</si>
  <si>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</si>
  <si>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</si>
  <si>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</si>
  <si>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</si>
  <si>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</si>
  <si>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</si>
  <si>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</si>
  <si>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</si>
  <si>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</si>
  <si>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</si>
  <si>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</si>
  <si>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</si>
  <si>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</si>
  <si>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</si>
  <si>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</si>
  <si>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</si>
  <si>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</si>
  <si>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</si>
  <si>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</si>
  <si>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</si>
  <si>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</si>
  <si>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</si>
  <si>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</si>
  <si>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</si>
  <si>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</si>
  <si>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</si>
  <si>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</si>
  <si>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</si>
  <si>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</si>
  <si>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</si>
  <si>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</si>
  <si>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</si>
  <si>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</si>
  <si>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</si>
  <si>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</si>
  <si>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</si>
  <si>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</si>
  <si>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</si>
  <si>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</si>
  <si>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</si>
  <si>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</si>
  <si>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</si>
  <si>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</si>
  <si>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</si>
  <si>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</si>
  <si>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</si>
  <si>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</si>
  <si>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</si>
  <si>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</si>
  <si>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</si>
  <si>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</si>
  <si>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</si>
  <si>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</si>
  <si>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</si>
  <si>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</si>
  <si>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</si>
  <si>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</si>
  <si>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</si>
  <si>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</si>
  <si>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</si>
  <si>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</si>
  <si>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</si>
  <si>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</si>
  <si>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</si>
  <si>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</si>
  <si>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</si>
  <si>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</si>
  <si>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</si>
  <si>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</si>
  <si>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</si>
  <si>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</si>
  <si>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</si>
  <si>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</si>
  <si>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</si>
  <si>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</si>
  <si>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</si>
  <si>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</si>
  <si>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</si>
  <si>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</si>
  <si>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</si>
  <si>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</si>
  <si>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</si>
  <si>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</si>
  <si>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</si>
  <si>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</si>
  <si>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</si>
  <si>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</si>
  <si>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</si>
  <si>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</si>
  <si>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</si>
  <si>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</si>
  <si>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</si>
  <si>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</si>
  <si>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</si>
  <si>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</si>
  <si>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</si>
  <si>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</si>
  <si>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</si>
  <si>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</si>
  <si>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</si>
  <si>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</si>
  <si>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</si>
  <si>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</si>
  <si>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</si>
  <si>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</si>
  <si>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</si>
  <si>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</si>
  <si>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</si>
  <si>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</si>
  <si>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</si>
  <si>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</si>
  <si>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</si>
  <si>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</si>
  <si>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</si>
  <si>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</si>
  <si>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</si>
  <si>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</si>
  <si>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</si>
  <si>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</si>
  <si>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</si>
  <si>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</si>
  <si>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</si>
  <si>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</si>
  <si>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</si>
  <si>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</si>
  <si>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</si>
  <si>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</si>
  <si>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</si>
  <si>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</si>
  <si>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</si>
  <si>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</si>
  <si>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</si>
  <si>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</si>
  <si>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</si>
  <si>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</si>
  <si>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</si>
  <si>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</si>
  <si>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</si>
  <si>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</si>
  <si>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</si>
  <si>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</si>
  <si>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</si>
  <si>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</si>
  <si>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</si>
  <si>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</si>
  <si>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</si>
  <si>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</si>
  <si>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</si>
  <si>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</si>
  <si>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</si>
  <si>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</si>
  <si>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</si>
  <si>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</si>
  <si>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</si>
  <si>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</si>
  <si>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</si>
  <si>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</si>
  <si>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</si>
  <si>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</si>
  <si>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</si>
  <si>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</si>
  <si>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</si>
  <si>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</si>
  <si>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</si>
  <si>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</si>
  <si>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</si>
  <si>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</si>
  <si>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</si>
  <si>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</si>
  <si>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</si>
  <si>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</si>
  <si>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</si>
  <si>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</si>
  <si>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</si>
  <si>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</si>
  <si>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</si>
  <si>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</si>
  <si>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</si>
  <si>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</si>
  <si>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</si>
  <si>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</si>
  <si>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</si>
  <si>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</si>
  <si>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</si>
  <si>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</si>
  <si>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</si>
  <si>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</si>
  <si>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</si>
  <si>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</si>
  <si>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</si>
  <si>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</si>
  <si>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</si>
  <si>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</si>
  <si>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</si>
  <si>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</si>
  <si>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</si>
  <si>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</si>
  <si>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</si>
  <si>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</si>
  <si>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</si>
  <si>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</si>
  <si>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</si>
  <si>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</si>
  <si>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</si>
  <si>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</si>
  <si>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</si>
  <si>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</si>
  <si>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</si>
  <si>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</si>
  <si>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</si>
  <si>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</si>
  <si>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</si>
  <si>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</si>
  <si>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</si>
  <si>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</si>
  <si>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</si>
  <si>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</si>
  <si>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</si>
  <si>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</si>
  <si>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</si>
  <si>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</si>
  <si>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</si>
  <si>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</si>
  <si>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</si>
  <si>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</si>
  <si>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</si>
  <si>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</si>
  <si>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</si>
  <si>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</si>
  <si>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</si>
  <si>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</si>
  <si>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</si>
  <si>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</si>
  <si>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</si>
  <si>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</si>
  <si>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</si>
  <si>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</si>
  <si>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</si>
  <si>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</si>
  <si>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</si>
  <si>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</si>
  <si>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</si>
  <si>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</si>
  <si>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</si>
  <si>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</si>
  <si>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</si>
  <si>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</si>
  <si>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</si>
  <si>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</si>
  <si>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</si>
  <si>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</si>
  <si>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</si>
  <si>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</si>
  <si>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</si>
  <si>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</si>
  <si>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</si>
  <si>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</si>
  <si>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</si>
  <si>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</si>
  <si>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</si>
  <si>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</si>
  <si>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</si>
  <si>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</si>
  <si>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</si>
  <si>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</si>
  <si>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</si>
  <si>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</si>
  <si>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</si>
  <si>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</si>
  <si>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</si>
  <si>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</si>
  <si>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</si>
  <si>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</si>
  <si>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</si>
  <si>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</si>
  <si>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</si>
  <si>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</si>
  <si>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</si>
  <si>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</si>
  <si>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</si>
  <si>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</si>
  <si>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</si>
  <si>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</si>
  <si>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</si>
  <si>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</si>
  <si>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</si>
  <si>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</si>
  <si>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</si>
  <si>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</si>
  <si>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</si>
  <si>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</si>
  <si>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</si>
  <si>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</si>
  <si>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</si>
  <si>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</si>
  <si>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</si>
  <si>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</si>
  <si>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</si>
  <si>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</si>
  <si>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</si>
  <si>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</si>
  <si>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</si>
  <si>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</si>
  <si>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</si>
  <si>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</si>
  <si>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</si>
  <si>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</si>
  <si>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</si>
  <si>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</si>
  <si>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</si>
  <si>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</si>
  <si>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</si>
  <si>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</si>
  <si>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</si>
  <si>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</si>
  <si>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</si>
  <si>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</si>
  <si>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</si>
  <si>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</si>
  <si>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</si>
  <si>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</si>
  <si>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</si>
  <si>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</si>
  <si>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</si>
  <si>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</si>
  <si>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</si>
  <si>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</si>
  <si>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</si>
  <si>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</si>
  <si>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</si>
  <si>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</si>
  <si>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</si>
  <si>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</si>
  <si>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</si>
  <si>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</si>
  <si>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</si>
  <si>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</si>
  <si>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</si>
  <si>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</si>
  <si>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</si>
  <si>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</si>
  <si>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</si>
  <si>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</si>
  <si>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</si>
  <si>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</si>
  <si>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</si>
  <si>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</si>
  <si>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</si>
  <si>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</si>
  <si>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</si>
  <si>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</si>
  <si>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</si>
  <si>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</si>
  <si>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</si>
  <si>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</si>
  <si>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</si>
  <si>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</si>
  <si>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</si>
  <si>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</si>
  <si>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</si>
  <si>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</si>
  <si>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</si>
  <si>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</si>
  <si>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</si>
  <si>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</si>
  <si>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</si>
  <si>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</si>
  <si>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</si>
  <si>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</si>
  <si>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</si>
  <si>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</si>
  <si>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</si>
  <si>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</si>
  <si>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</si>
  <si>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</si>
  <si>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</si>
  <si>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</si>
  <si>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</si>
  <si>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</si>
  <si>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</si>
  <si>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</si>
  <si>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</si>
  <si>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</si>
  <si>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</si>
  <si>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</si>
  <si>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</si>
  <si>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</si>
  <si>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</si>
  <si>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</si>
  <si>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</si>
  <si>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</si>
  <si>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</si>
  <si>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</si>
  <si>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</si>
  <si>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</si>
  <si>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</si>
  <si>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</si>
  <si>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</si>
  <si>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</si>
  <si>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</si>
  <si>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</si>
  <si>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</si>
  <si>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</si>
  <si>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</si>
  <si>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</si>
  <si>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</si>
  <si>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</si>
  <si>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</si>
  <si>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</si>
  <si>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</si>
  <si>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</si>
  <si>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</si>
  <si>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</si>
  <si>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</si>
  <si>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</si>
  <si>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</si>
  <si>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</si>
  <si>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</si>
  <si>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</si>
  <si>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</si>
  <si>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</si>
  <si>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</si>
  <si>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</si>
  <si>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</si>
  <si>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</si>
  <si>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</si>
  <si>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</si>
  <si>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</si>
  <si>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</si>
  <si>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</si>
  <si>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</si>
  <si>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</si>
  <si>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</si>
  <si>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</si>
  <si>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</si>
  <si>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</si>
  <si>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</si>
  <si>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</si>
  <si>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</si>
  <si>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</si>
  <si>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</si>
  <si>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</si>
  <si>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</si>
  <si>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</si>
  <si>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</si>
  <si>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</si>
  <si>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</si>
  <si>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</si>
  <si>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</si>
  <si>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</si>
  <si>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</si>
  <si>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</si>
  <si>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</si>
  <si>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</si>
  <si>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</si>
  <si>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</si>
  <si>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</si>
  <si>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</si>
  <si>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</si>
  <si>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</si>
  <si>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</si>
  <si>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</si>
  <si>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</si>
  <si>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</si>
  <si>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</si>
  <si>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</si>
  <si>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</si>
  <si>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</si>
  <si>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</si>
  <si>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</si>
  <si>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</si>
  <si>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</si>
  <si>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</si>
  <si>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</si>
  <si>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</si>
  <si>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</si>
  <si>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</si>
  <si>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</si>
  <si>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</si>
  <si>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</si>
  <si>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</si>
  <si>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</si>
  <si>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</si>
  <si>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</si>
  <si>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</si>
  <si>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</si>
  <si>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</si>
  <si>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</si>
  <si>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</si>
  <si>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</si>
  <si>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</si>
  <si>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</si>
  <si>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</si>
  <si>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</si>
  <si>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</si>
  <si>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</si>
  <si>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</si>
  <si>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</si>
  <si>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</si>
  <si>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</si>
  <si>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</si>
  <si>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</si>
  <si>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</si>
  <si>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</si>
  <si>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</si>
  <si>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</si>
  <si>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</si>
  <si>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</si>
  <si>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</si>
  <si>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</si>
  <si>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</si>
  <si>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</si>
  <si>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</si>
  <si>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</si>
  <si>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</si>
  <si>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</si>
  <si>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</si>
  <si>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</si>
  <si>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</si>
  <si>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</si>
  <si>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</si>
  <si>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</si>
  <si>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</si>
  <si>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</si>
  <si>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</si>
  <si>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</si>
  <si>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</si>
  <si>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</si>
  <si>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</si>
  <si>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</si>
  <si>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</si>
  <si>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</si>
  <si>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</si>
  <si>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</si>
  <si>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</si>
  <si>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</si>
  <si>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</si>
  <si>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</si>
  <si>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</si>
  <si>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</si>
  <si>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</si>
  <si>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</si>
  <si>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</si>
  <si>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</si>
  <si>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</si>
  <si>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</si>
  <si>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</si>
  <si>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</si>
  <si>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</si>
  <si>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</si>
  <si>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</si>
  <si>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</si>
  <si>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</si>
  <si>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</si>
  <si>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</si>
  <si>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</si>
  <si>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</si>
  <si>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</si>
  <si>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</si>
  <si>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</si>
  <si>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</si>
  <si>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</si>
  <si>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</si>
  <si>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</si>
  <si>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</si>
  <si>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</si>
  <si>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</si>
  <si>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</si>
  <si>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</si>
  <si>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</si>
  <si>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</si>
  <si>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</si>
  <si>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</si>
  <si>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</si>
  <si>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</si>
  <si>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</si>
  <si>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</si>
  <si>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</si>
  <si>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</si>
  <si>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</si>
  <si>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</si>
  <si>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</si>
  <si>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</si>
  <si>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</si>
  <si>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</si>
  <si>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</si>
  <si>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</si>
  <si>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</si>
  <si>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</si>
  <si>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</si>
  <si>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</si>
  <si>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</si>
  <si>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</si>
  <si>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</si>
  <si>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</si>
  <si>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</si>
  <si>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</si>
  <si>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</si>
  <si>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</si>
  <si>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</si>
  <si>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</si>
  <si>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</si>
  <si>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</si>
  <si>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</si>
  <si>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</si>
  <si>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</si>
  <si>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</si>
  <si>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</si>
  <si>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</si>
  <si>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</si>
  <si>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</si>
  <si>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</si>
  <si>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</si>
  <si>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</si>
  <si>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</si>
  <si>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</si>
  <si>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</si>
  <si>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</si>
  <si>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</si>
  <si>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</si>
  <si>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</si>
  <si>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</si>
  <si>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</si>
  <si>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</si>
  <si>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</si>
  <si>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</si>
  <si>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</si>
  <si>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</si>
  <si>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</si>
  <si>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</si>
  <si>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</si>
  <si>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</si>
  <si>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</si>
  <si>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</si>
  <si>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</si>
  <si>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</si>
  <si>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</si>
  <si>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</si>
  <si>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</si>
  <si>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</si>
  <si>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</si>
  <si>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</si>
  <si>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</si>
  <si>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</si>
  <si>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</si>
  <si>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</si>
  <si>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</si>
  <si>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</si>
  <si>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</si>
  <si>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</si>
  <si>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</si>
  <si>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</si>
  <si>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</si>
  <si>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</si>
  <si>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</si>
  <si>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</si>
  <si>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</si>
  <si>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</si>
  <si>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</si>
  <si>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</si>
  <si>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</si>
  <si>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</si>
  <si>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</si>
  <si>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</si>
  <si>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</si>
  <si>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</si>
  <si>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</si>
  <si>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</si>
  <si>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</si>
  <si>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</si>
  <si>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</si>
  <si>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</si>
  <si>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</si>
  <si>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</si>
  <si>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</si>
  <si>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</si>
  <si>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</si>
  <si>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</si>
  <si>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</si>
  <si>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</si>
  <si>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</si>
  <si>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</si>
  <si>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</si>
  <si>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</si>
  <si>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</si>
  <si>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</si>
  <si>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</si>
  <si>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</si>
  <si>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</si>
  <si>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</si>
  <si>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</si>
  <si>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</si>
  <si>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</si>
  <si>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</si>
  <si>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</si>
  <si>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</si>
  <si>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</si>
  <si>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</si>
  <si>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</si>
  <si>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</si>
  <si>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</si>
  <si>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</si>
  <si>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</si>
  <si>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</si>
  <si>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</si>
  <si>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</si>
  <si>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</si>
  <si>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</si>
  <si>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</si>
  <si>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</si>
  <si>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</si>
  <si>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</si>
  <si>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</si>
  <si>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</si>
  <si>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</si>
  <si>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</si>
  <si>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</si>
  <si>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</si>
  <si>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</si>
  <si>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</si>
  <si>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</si>
  <si>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</si>
  <si>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</si>
  <si>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</si>
  <si>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</si>
  <si>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</si>
  <si>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</si>
  <si>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</si>
  <si>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</si>
  <si>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</si>
  <si>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</si>
  <si>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</si>
  <si>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</si>
  <si>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</si>
  <si>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</si>
  <si>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</si>
  <si>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</si>
  <si>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</si>
  <si>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</si>
  <si>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</si>
  <si>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</si>
  <si>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</si>
  <si>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</si>
  <si>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</si>
  <si>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</si>
  <si>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</si>
  <si>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</si>
  <si>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</si>
  <si>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</si>
  <si>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</si>
  <si>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</si>
  <si>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</si>
  <si>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</si>
  <si>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</si>
  <si>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</si>
  <si>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</si>
  <si>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</si>
  <si>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</si>
  <si>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</si>
  <si>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</si>
  <si>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</si>
  <si>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</si>
  <si>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</si>
  <si>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</si>
  <si>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</si>
  <si>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</si>
  <si>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</si>
  <si>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</si>
  <si>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</si>
  <si>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</si>
  <si>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</si>
  <si>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</si>
  <si>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</si>
  <si>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</si>
  <si>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</si>
  <si>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</si>
  <si>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</si>
  <si>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</si>
  <si>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</si>
  <si>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</si>
  <si>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</si>
  <si>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</si>
  <si>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</si>
  <si>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</si>
  <si>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</si>
  <si>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</si>
  <si>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</si>
  <si>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</si>
  <si>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</si>
  <si>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</si>
  <si>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</si>
  <si>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</si>
  <si>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</si>
  <si>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</si>
  <si>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</si>
  <si>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</si>
  <si>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</si>
  <si>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</si>
  <si>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</si>
  <si>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</si>
  <si>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</si>
  <si>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</si>
  <si>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</si>
  <si>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</si>
  <si>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</si>
  <si>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</si>
  <si>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</si>
  <si>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</si>
  <si>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</si>
  <si>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</si>
  <si>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</si>
  <si>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</si>
  <si>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</si>
  <si>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</si>
  <si>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</si>
  <si>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</si>
  <si>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</si>
  <si>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</si>
  <si>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</si>
  <si>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</si>
  <si>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</si>
  <si>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</si>
  <si>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</si>
  <si>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</si>
  <si>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</si>
  <si>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</si>
  <si>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</si>
  <si>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</si>
  <si>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</si>
  <si>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</si>
  <si>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</si>
  <si>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</si>
  <si>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</si>
  <si>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</si>
  <si>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</si>
  <si>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</si>
  <si>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</si>
  <si>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</si>
  <si>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</si>
  <si>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</si>
  <si>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</si>
  <si>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</si>
  <si>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</si>
  <si>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</si>
  <si>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</si>
  <si>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</si>
  <si>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</si>
  <si>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</si>
  <si>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</si>
  <si>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</si>
  <si>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</si>
  <si>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</si>
  <si>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</si>
  <si>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</si>
  <si>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</si>
  <si>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</si>
  <si>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</si>
  <si>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</si>
  <si>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</si>
  <si>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</si>
  <si>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</si>
  <si>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</si>
  <si>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</si>
  <si>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</si>
  <si>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</si>
  <si>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</si>
  <si>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</si>
  <si>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</si>
  <si>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</si>
  <si>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</si>
  <si>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</si>
  <si>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</si>
  <si>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</si>
  <si>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</si>
  <si>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</si>
  <si>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</si>
  <si>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</si>
  <si>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</si>
  <si>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</si>
  <si>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</si>
  <si>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</si>
  <si>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</si>
  <si>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</si>
  <si>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</si>
  <si>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</si>
  <si>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</si>
  <si>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</si>
  <si>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</si>
  <si>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</si>
  <si>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</si>
  <si>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</si>
  <si>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</si>
  <si>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</si>
  <si>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</si>
  <si>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</si>
  <si>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</si>
  <si>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</si>
  <si>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</si>
  <si>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</si>
  <si>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</si>
  <si>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</si>
  <si>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</si>
  <si>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</si>
  <si>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</si>
  <si>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</si>
  <si>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</si>
  <si>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</si>
  <si>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</si>
  <si>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</si>
  <si>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</si>
  <si>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</si>
  <si>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</si>
  <si>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</si>
  <si>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</si>
  <si>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</si>
  <si>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</si>
  <si>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</si>
  <si>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</si>
  <si>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</si>
  <si>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</si>
  <si>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</si>
  <si>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</si>
  <si>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</si>
  <si>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</si>
  <si>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</si>
  <si>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</si>
  <si>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</si>
  <si>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</si>
  <si>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</si>
  <si>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</si>
  <si>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</si>
  <si>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</si>
  <si>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</si>
  <si>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</si>
  <si>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</si>
  <si>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</si>
  <si>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</si>
  <si>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</si>
  <si>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</si>
  <si>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</si>
  <si>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</si>
  <si>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</si>
  <si>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</si>
  <si>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</si>
  <si>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</si>
  <si>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</si>
  <si>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</si>
  <si>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</si>
  <si>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</si>
  <si>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</si>
  <si>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</si>
  <si>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</si>
  <si>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</si>
  <si>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</si>
  <si>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</si>
  <si>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</si>
  <si>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</si>
  <si>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</si>
  <si>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</si>
  <si>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</si>
  <si>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</si>
  <si>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</si>
  <si>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</si>
  <si>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</si>
  <si>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</si>
  <si>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</si>
  <si>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</si>
  <si>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</si>
  <si>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</si>
  <si>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</si>
  <si>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</si>
  <si>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</si>
  <si>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</si>
  <si>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</si>
  <si>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</si>
  <si>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</si>
  <si>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</si>
  <si>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</si>
  <si>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</si>
  <si>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</si>
  <si>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</si>
  <si>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</si>
  <si>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</si>
  <si>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</si>
  <si>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</si>
  <si>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</si>
  <si>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</si>
  <si>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</si>
  <si>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</si>
  <si>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</si>
  <si>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</si>
  <si>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</si>
  <si>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</si>
  <si>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</si>
  <si>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</si>
  <si>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</si>
  <si>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</si>
  <si>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</si>
  <si>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</si>
  <si>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</si>
  <si>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</si>
  <si>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</si>
  <si>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</si>
  <si>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</si>
  <si>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</si>
  <si>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</si>
  <si>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</si>
  <si>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</si>
  <si>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</si>
  <si>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</si>
  <si>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</si>
  <si>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</si>
  <si>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</si>
  <si>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</si>
  <si>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</si>
  <si>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</si>
  <si>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</si>
  <si>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</si>
  <si>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</si>
  <si>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</si>
  <si>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</si>
  <si>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</si>
  <si>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</si>
  <si>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</si>
  <si>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</si>
  <si>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</si>
  <si>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</si>
  <si>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</si>
  <si>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</si>
  <si>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</si>
  <si>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</si>
  <si>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</si>
  <si>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</si>
  <si>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</si>
  <si>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</si>
  <si>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</si>
  <si>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</si>
  <si>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</si>
  <si>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</si>
  <si>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</si>
  <si>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</si>
  <si>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</si>
  <si>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</si>
  <si>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</si>
  <si>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</si>
  <si>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</si>
  <si>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</si>
  <si>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</si>
  <si>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</si>
  <si>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</si>
  <si>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</si>
  <si>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</si>
  <si>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</si>
  <si>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</si>
  <si>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</si>
  <si>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</si>
  <si>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</si>
  <si>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</si>
  <si>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</si>
  <si>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</si>
  <si>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</si>
  <si>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</si>
  <si>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</si>
  <si>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</si>
  <si>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</si>
  <si>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</si>
  <si>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</si>
  <si>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</si>
  <si>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</si>
  <si>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</si>
  <si>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</si>
  <si>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</si>
  <si>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</si>
  <si>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</si>
  <si>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</si>
  <si>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</si>
  <si>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</si>
  <si>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</si>
  <si>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</si>
  <si>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</si>
  <si>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</si>
  <si>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</si>
  <si>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</si>
  <si>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</si>
  <si>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</si>
  <si>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</si>
  <si>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</si>
  <si>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</si>
  <si>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</si>
  <si>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</si>
  <si>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</si>
  <si>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</si>
  <si>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</si>
  <si>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</si>
  <si>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</si>
  <si>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</si>
  <si>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</si>
  <si>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</si>
  <si>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</si>
  <si>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</si>
  <si>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</si>
  <si>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</si>
  <si>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</si>
  <si>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</si>
  <si>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</si>
  <si>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</si>
  <si>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</si>
  <si>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</si>
  <si>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</si>
  <si>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</si>
  <si>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</si>
  <si>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</si>
  <si>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</si>
  <si>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</si>
  <si>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</si>
  <si>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</si>
  <si>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</si>
  <si>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</si>
  <si>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</si>
  <si>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</si>
  <si>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</si>
  <si>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</si>
  <si>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</si>
  <si>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</si>
  <si>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</si>
  <si>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</si>
  <si>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</si>
  <si>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</si>
  <si>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</si>
  <si>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</si>
  <si>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</si>
  <si>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</si>
  <si>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</si>
  <si>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</si>
  <si>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</si>
  <si>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</si>
  <si>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</si>
  <si>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</si>
  <si>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</si>
  <si>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</si>
  <si>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</si>
  <si>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</si>
  <si>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</si>
  <si>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</si>
  <si>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</si>
  <si>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</si>
  <si>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</si>
  <si>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</si>
  <si>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</si>
  <si>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</si>
  <si>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</si>
  <si>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</si>
  <si>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</si>
  <si>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</si>
  <si>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</si>
  <si>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</si>
  <si>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</si>
  <si>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</si>
  <si>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</si>
  <si>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</si>
  <si>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</si>
  <si>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</si>
  <si>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</si>
  <si>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</si>
  <si>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</si>
  <si>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</si>
  <si>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</si>
  <si>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</si>
  <si>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</si>
  <si>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</si>
  <si>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</si>
  <si>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</si>
  <si>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</si>
  <si>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</si>
  <si>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</si>
  <si>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</si>
  <si>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</si>
  <si>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</si>
  <si>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</si>
  <si>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</si>
  <si>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</si>
  <si>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</si>
  <si>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</si>
  <si>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</si>
  <si>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</si>
  <si>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</si>
  <si>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</si>
  <si>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</si>
  <si>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</si>
  <si>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</si>
  <si>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</si>
  <si>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</si>
  <si>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</si>
  <si>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</si>
  <si>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</si>
  <si>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</si>
  <si>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</si>
  <si>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</si>
  <si>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</si>
  <si>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</si>
  <si>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</si>
  <si>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</si>
  <si>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</si>
  <si>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</si>
  <si>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</si>
  <si>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</si>
  <si>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</si>
  <si>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</si>
  <si>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</si>
  <si>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</si>
  <si>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</si>
  <si>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</si>
  <si>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</si>
  <si>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</si>
  <si>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</si>
  <si>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</si>
  <si>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</si>
  <si>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</si>
  <si>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</si>
  <si>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</si>
  <si>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</si>
  <si>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</si>
  <si>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</si>
  <si>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</si>
  <si>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</si>
  <si>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</si>
  <si>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</si>
  <si>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</si>
  <si>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</si>
  <si>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</si>
  <si>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</si>
  <si>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</si>
  <si>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</si>
  <si>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</si>
  <si>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</si>
  <si>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</si>
  <si>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</si>
  <si>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</si>
  <si>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</si>
  <si>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</si>
  <si>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</si>
  <si>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</si>
  <si>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</si>
  <si>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</si>
  <si>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</si>
  <si>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</si>
  <si>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</si>
  <si>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</si>
  <si>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</si>
  <si>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</si>
  <si>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</si>
  <si>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</si>
  <si>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</si>
  <si>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</si>
  <si>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</si>
  <si>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</si>
  <si>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</si>
  <si>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</si>
  <si>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</si>
  <si>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</si>
  <si>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</si>
  <si>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</si>
  <si>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</si>
  <si>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</si>
  <si>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</si>
  <si>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</si>
  <si>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</si>
  <si>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</si>
  <si>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</si>
  <si>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</si>
  <si>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</si>
  <si>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</si>
  <si>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</si>
  <si>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</si>
  <si>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</si>
  <si>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</si>
  <si>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</si>
  <si>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</si>
  <si>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</si>
  <si>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</si>
  <si>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</si>
  <si>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</si>
  <si>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</si>
  <si>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</si>
  <si>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</si>
  <si>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</si>
  <si>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</si>
  <si>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</si>
  <si>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</si>
  <si>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</si>
  <si>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</si>
  <si>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</si>
  <si>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</si>
  <si>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</si>
  <si>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</si>
  <si>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</si>
  <si>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</si>
  <si>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</si>
  <si>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</si>
  <si>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</si>
  <si>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</si>
  <si>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</si>
  <si>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</si>
  <si>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</si>
  <si>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</si>
  <si>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</si>
  <si>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</si>
  <si>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</si>
  <si>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</si>
  <si>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</si>
  <si>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</si>
  <si>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</si>
  <si>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</si>
  <si>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</si>
  <si>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</si>
  <si>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</si>
  <si>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</si>
  <si>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</si>
  <si>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</si>
  <si>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</si>
  <si>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</si>
  <si>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</si>
  <si>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</si>
  <si>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</si>
  <si>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</si>
  <si>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</si>
  <si>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</si>
  <si>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</si>
  <si>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</si>
  <si>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</si>
  <si>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</si>
  <si>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</si>
  <si>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</si>
  <si>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</si>
  <si>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</si>
  <si>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</si>
  <si>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</si>
  <si>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</si>
  <si>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</si>
  <si>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</si>
  <si>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</si>
  <si>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</si>
  <si>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</si>
  <si>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</si>
  <si>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</si>
  <si>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</si>
  <si>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</si>
  <si>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</si>
  <si>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</si>
  <si>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</si>
  <si>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</si>
  <si>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</si>
  <si>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</si>
  <si>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</si>
  <si>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</si>
  <si>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</si>
  <si>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</si>
  <si>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</si>
  <si>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</si>
  <si>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</si>
  <si>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</si>
  <si>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</si>
  <si>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</si>
  <si>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</si>
  <si>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</si>
  <si>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</si>
  <si>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</si>
  <si>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</si>
  <si>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</si>
  <si>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</si>
  <si>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</si>
  <si>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</si>
  <si>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</si>
  <si>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</si>
  <si>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</si>
  <si>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</si>
  <si>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</si>
  <si>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</si>
  <si>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</si>
  <si>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</si>
  <si>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</si>
  <si>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</si>
  <si>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</si>
  <si>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</si>
  <si>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</si>
  <si>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</si>
  <si>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</si>
  <si>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</si>
  <si>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</si>
  <si>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</si>
  <si>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</si>
  <si>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</si>
  <si>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</si>
  <si>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</si>
  <si>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</si>
  <si>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</si>
  <si>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</si>
  <si>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</si>
  <si>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</si>
  <si>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</si>
  <si>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</si>
  <si>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</si>
  <si>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</si>
  <si>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</si>
  <si>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</si>
  <si>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</si>
  <si>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</si>
  <si>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</si>
  <si>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</si>
  <si>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</si>
  <si>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</si>
  <si>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</si>
  <si>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</si>
  <si>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</si>
  <si>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</si>
  <si>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</si>
  <si>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</si>
  <si>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</si>
  <si>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</si>
  <si>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</si>
  <si>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</si>
  <si>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</si>
  <si>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</si>
  <si>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</si>
  <si>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</si>
  <si>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</si>
  <si>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</si>
  <si>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</si>
  <si>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</si>
  <si>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</si>
  <si>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</si>
  <si>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</si>
  <si>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</si>
  <si>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</si>
  <si>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</si>
  <si>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</si>
  <si>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</si>
  <si>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</si>
  <si>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</si>
  <si>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</si>
  <si>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</si>
  <si>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</si>
  <si>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</si>
  <si>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</si>
  <si>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</si>
  <si>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</si>
  <si>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</si>
  <si>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</si>
  <si>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</si>
  <si>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</si>
  <si>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</si>
  <si>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</si>
  <si>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</si>
  <si>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</si>
  <si>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</si>
  <si>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</si>
  <si>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</si>
  <si>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</si>
  <si>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</si>
  <si>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</si>
  <si>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</si>
  <si>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</si>
  <si>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</si>
  <si>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</si>
  <si>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</si>
  <si>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</si>
  <si>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</si>
  <si>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</si>
  <si>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</si>
  <si>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</si>
  <si>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</si>
  <si>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</si>
  <si>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</si>
  <si>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</si>
  <si>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</si>
  <si>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</si>
  <si>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</si>
  <si>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</si>
  <si>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</si>
  <si>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</si>
  <si>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</si>
  <si>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</si>
  <si>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</si>
  <si>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</si>
  <si>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</si>
  <si>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</si>
  <si>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</si>
  <si>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</si>
  <si>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</si>
  <si>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</si>
  <si>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</si>
  <si>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</si>
  <si>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</si>
  <si>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</si>
  <si>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</si>
  <si>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</si>
  <si>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</si>
  <si>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</si>
  <si>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</si>
  <si>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</si>
  <si>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</si>
  <si>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</si>
  <si>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</si>
  <si>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</si>
  <si>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</si>
  <si>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</si>
  <si>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</si>
  <si>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</si>
  <si>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</si>
  <si>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</si>
  <si>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</si>
  <si>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</si>
  <si>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</si>
  <si>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</si>
  <si>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</si>
  <si>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</si>
  <si>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</si>
  <si>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</si>
  <si>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</si>
  <si>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</si>
  <si>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</si>
  <si>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</si>
  <si>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</si>
  <si>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</si>
  <si>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</si>
  <si>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</si>
  <si>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</si>
  <si>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</si>
  <si>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</si>
  <si>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</si>
  <si>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</si>
  <si>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</si>
  <si>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</si>
  <si>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</si>
  <si>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</si>
  <si>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</si>
  <si>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</si>
  <si>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</si>
  <si>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</si>
  <si>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</si>
  <si>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</si>
  <si>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</si>
  <si>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</si>
  <si>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</si>
  <si>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</si>
  <si>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</si>
  <si>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</si>
  <si>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</si>
  <si>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</si>
  <si>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</si>
  <si>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</si>
  <si>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</si>
  <si>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</si>
  <si>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</si>
  <si>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</si>
  <si>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</si>
  <si>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</si>
  <si>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</si>
  <si>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</si>
  <si>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</si>
  <si>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</si>
  <si>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</si>
  <si>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</si>
  <si>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</si>
  <si>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</si>
  <si>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</si>
  <si>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</si>
  <si>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</si>
  <si>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</si>
  <si>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</si>
  <si>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</si>
  <si>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</si>
  <si>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</si>
  <si>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</si>
  <si>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</si>
  <si>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</si>
  <si>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</si>
  <si>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</si>
  <si>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</si>
  <si>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</si>
  <si>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</si>
  <si>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</si>
  <si>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</si>
  <si>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</si>
  <si>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</si>
  <si>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</si>
  <si>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</si>
  <si>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</si>
  <si>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</si>
  <si>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</si>
  <si>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</si>
  <si>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</si>
  <si>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</si>
  <si>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</si>
  <si>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</si>
  <si>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</si>
  <si>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</si>
  <si>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</si>
  <si>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</si>
  <si>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</si>
  <si>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</si>
  <si>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</si>
  <si>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</si>
  <si>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</si>
  <si>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</si>
  <si>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</si>
  <si>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</si>
  <si>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</si>
  <si>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</si>
  <si>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</si>
  <si>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</si>
  <si>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</si>
  <si>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</si>
  <si>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</si>
  <si>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</si>
  <si>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</si>
  <si>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</si>
  <si>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</si>
  <si>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</si>
  <si>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</si>
  <si>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</si>
  <si>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</si>
  <si>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</si>
  <si>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</si>
  <si>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</si>
  <si>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</si>
  <si>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</si>
  <si>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</si>
  <si>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</si>
  <si>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</si>
  <si>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</si>
  <si>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</si>
  <si>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</si>
  <si>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</si>
  <si>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</si>
  <si>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</si>
  <si>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</si>
  <si>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</si>
  <si>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</si>
  <si>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</si>
  <si>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</si>
  <si>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</si>
  <si>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</si>
  <si>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</si>
  <si>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</si>
  <si>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</si>
  <si>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</si>
  <si>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</si>
  <si>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</si>
  <si>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</si>
  <si>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</si>
  <si>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</si>
  <si>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</si>
  <si>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</si>
  <si>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</si>
  <si>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</si>
  <si>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</si>
  <si>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</si>
  <si>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</si>
  <si>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</si>
  <si>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</si>
  <si>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</si>
  <si>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</si>
  <si>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</si>
  <si>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</si>
  <si>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</si>
  <si>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</si>
  <si>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</si>
  <si>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</si>
  <si>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</si>
  <si>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</si>
  <si>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</si>
  <si>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</si>
  <si>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</si>
  <si>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</si>
  <si>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</si>
  <si>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</si>
  <si>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</si>
  <si>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</si>
  <si>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</si>
  <si>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</si>
  <si>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</si>
  <si>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</si>
  <si>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</si>
  <si>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</si>
  <si>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</si>
  <si>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</si>
  <si>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</si>
  <si>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</si>
  <si>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</si>
  <si>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</si>
  <si>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</si>
  <si>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</si>
  <si>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</si>
  <si>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</si>
  <si>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</si>
  <si>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</si>
  <si>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</si>
  <si>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</si>
  <si>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</si>
  <si>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</si>
  <si>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</si>
  <si>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</si>
  <si>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</si>
  <si>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</si>
  <si>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</si>
  <si>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</si>
  <si>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</si>
  <si>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</si>
  <si>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</si>
  <si>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</si>
  <si>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</si>
  <si>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</si>
  <si>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</si>
  <si>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</si>
  <si>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</si>
  <si>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</si>
  <si>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</si>
  <si>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</si>
  <si>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</si>
  <si>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</si>
  <si>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</si>
  <si>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</si>
  <si>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</si>
  <si>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</si>
  <si>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</si>
  <si>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</si>
  <si>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</si>
  <si>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</si>
  <si>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</si>
  <si>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</si>
  <si>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</si>
  <si>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</si>
  <si>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</si>
  <si>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</si>
  <si>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</si>
  <si>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</si>
  <si>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</si>
  <si>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</si>
  <si>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</si>
  <si>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</si>
  <si>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</si>
  <si>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</si>
  <si>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</si>
  <si>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</si>
  <si>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</si>
  <si>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</si>
  <si>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</si>
  <si>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</si>
  <si>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</si>
  <si>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</si>
  <si>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</si>
  <si>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</si>
  <si>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</si>
  <si>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</si>
  <si>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</si>
  <si>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</si>
  <si>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</si>
  <si>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</si>
  <si>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</si>
  <si>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</si>
  <si>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</si>
  <si>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</si>
  <si>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</si>
  <si>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</si>
  <si>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</si>
  <si>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</si>
  <si>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</si>
  <si>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</si>
  <si>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</si>
  <si>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</si>
  <si>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</si>
  <si>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</si>
  <si>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</si>
  <si>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</si>
  <si>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</si>
  <si>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</si>
  <si>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</si>
  <si>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</si>
  <si>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</si>
  <si>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</si>
  <si>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</si>
  <si>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</si>
  <si>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</si>
  <si>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</si>
  <si>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</si>
  <si>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</si>
  <si>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</si>
  <si>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</si>
  <si>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</si>
  <si>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</si>
  <si>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</si>
  <si>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</si>
  <si>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</si>
  <si>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</si>
  <si>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</si>
  <si>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</si>
  <si>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</si>
  <si>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</si>
  <si>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</si>
  <si>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</si>
  <si>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</si>
  <si>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</si>
  <si>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</si>
  <si>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</si>
  <si>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</si>
  <si>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</si>
  <si>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</si>
  <si>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</si>
  <si>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</si>
  <si>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</si>
  <si>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</si>
  <si>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</si>
  <si>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</si>
  <si>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</si>
  <si>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</si>
  <si>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</si>
  <si>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</si>
  <si>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</si>
  <si>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</si>
  <si>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</si>
  <si>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</si>
  <si>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</si>
  <si>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</si>
  <si>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</si>
  <si>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</si>
  <si>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</si>
  <si>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</si>
  <si>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</si>
  <si>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</si>
  <si>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</si>
  <si>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</si>
  <si>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</si>
  <si>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</si>
  <si>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</si>
  <si>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</si>
  <si>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</si>
  <si>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</si>
  <si>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</si>
  <si>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</si>
  <si>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</si>
  <si>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</si>
  <si>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</si>
  <si>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</si>
  <si>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</si>
  <si>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</si>
  <si>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</si>
  <si>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</si>
  <si>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</si>
  <si>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</si>
  <si>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</si>
  <si>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</si>
  <si>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</si>
  <si>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</si>
  <si>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</si>
  <si>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</si>
  <si>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</si>
  <si>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</si>
  <si>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</si>
  <si>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</si>
  <si>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</si>
  <si>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</si>
  <si>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</si>
  <si>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</si>
  <si>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</si>
  <si>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</si>
  <si>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</si>
  <si>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</si>
  <si>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</si>
  <si>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</si>
  <si>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</si>
  <si>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</si>
  <si>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</si>
  <si>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</si>
  <si>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</si>
  <si>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</si>
  <si>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</si>
  <si>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</si>
  <si>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</si>
  <si>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</si>
  <si>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</si>
  <si>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</si>
  <si>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</si>
  <si>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</si>
  <si>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</si>
  <si>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</si>
  <si>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</si>
  <si>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</si>
  <si>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</si>
  <si>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</si>
  <si>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</si>
  <si>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</si>
  <si>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</si>
  <si>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</si>
  <si>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</si>
  <si>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</si>
  <si>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</si>
  <si>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</si>
  <si>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</si>
  <si>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</si>
  <si>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</si>
  <si>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</si>
  <si>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</si>
  <si>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</si>
  <si>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</si>
  <si>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</si>
  <si>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</si>
  <si>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</si>
  <si>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</si>
  <si>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</si>
  <si>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</si>
  <si>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</si>
  <si>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</si>
  <si>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</si>
  <si>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</si>
  <si>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</si>
  <si>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</si>
  <si>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</si>
  <si>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</si>
  <si>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</si>
  <si>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</si>
  <si>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</si>
  <si>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</si>
  <si>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</si>
  <si>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</si>
  <si>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</si>
  <si>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</si>
  <si>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</si>
  <si>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</si>
  <si>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</si>
  <si>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</si>
  <si>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</si>
  <si>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</si>
  <si>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</si>
  <si>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</si>
  <si>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</si>
  <si>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</si>
  <si>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</si>
  <si>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</si>
  <si>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</si>
  <si>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</si>
  <si>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</si>
  <si>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</si>
  <si>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</si>
  <si>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</si>
  <si>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</si>
  <si>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</si>
  <si>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</si>
  <si>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</si>
  <si>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</si>
  <si>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</si>
  <si>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</si>
  <si>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</si>
  <si>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</si>
  <si>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</si>
  <si>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</si>
  <si>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</si>
  <si>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</si>
  <si>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</si>
  <si>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</si>
  <si>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</si>
  <si>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</si>
  <si>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</si>
  <si>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</si>
  <si>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</si>
  <si>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</si>
  <si>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</si>
  <si>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</si>
  <si>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</si>
  <si>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</si>
  <si>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</si>
  <si>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</si>
  <si>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</si>
  <si>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</si>
  <si>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</si>
  <si>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</si>
  <si>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</si>
  <si>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</si>
  <si>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</si>
  <si>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</si>
  <si>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</si>
  <si>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</si>
  <si>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</si>
  <si>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</si>
  <si>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</si>
  <si>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</si>
  <si>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</si>
  <si>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</si>
  <si>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</si>
  <si>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</si>
  <si>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</si>
  <si>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</si>
  <si>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</si>
  <si>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</si>
  <si>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</si>
  <si>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</si>
  <si>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</si>
  <si>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</si>
  <si>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</si>
  <si>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</si>
  <si>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</si>
  <si>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</si>
  <si>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</si>
  <si>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</si>
  <si>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</si>
  <si>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</si>
  <si>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</si>
  <si>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</si>
  <si>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</si>
  <si>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</si>
  <si>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</si>
  <si>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</si>
  <si>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</si>
  <si>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</si>
  <si>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</si>
  <si>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</si>
  <si>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</si>
  <si>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</si>
  <si>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</si>
  <si>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</si>
  <si>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</si>
  <si>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</si>
  <si>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</si>
  <si>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</si>
  <si>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</si>
  <si>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</si>
  <si>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</si>
  <si>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</si>
  <si>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</si>
  <si>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</si>
  <si>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</si>
  <si>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</si>
  <si>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</si>
  <si>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</si>
  <si>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</si>
  <si>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</si>
  <si>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</si>
  <si>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</si>
  <si>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</si>
  <si>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</si>
  <si>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</si>
  <si>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</si>
  <si>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</si>
  <si>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</si>
  <si>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</si>
  <si>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</si>
  <si>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</si>
  <si>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</si>
  <si>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</si>
  <si>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</si>
  <si>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</si>
  <si>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</si>
  <si>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</si>
  <si>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</si>
  <si>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</si>
  <si>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</si>
  <si>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</si>
  <si>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</si>
  <si>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</si>
  <si>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</si>
  <si>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</si>
  <si>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</si>
  <si>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</si>
  <si>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</si>
  <si>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</si>
  <si>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</si>
  <si>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</si>
  <si>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</si>
  <si>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</si>
  <si>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</si>
  <si>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</si>
  <si>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</si>
  <si>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</si>
  <si>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</si>
  <si>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</si>
  <si>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</si>
  <si>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</si>
  <si>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</si>
  <si>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</si>
  <si>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</si>
  <si>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</si>
  <si>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</si>
  <si>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</si>
  <si>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</si>
  <si>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</si>
  <si>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</si>
  <si>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</si>
  <si>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</si>
  <si>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</si>
  <si>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</si>
  <si>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</si>
  <si>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</si>
  <si>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</si>
  <si>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</si>
  <si>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</si>
  <si>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</si>
  <si>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</si>
  <si>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</si>
  <si>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</si>
  <si>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</si>
  <si>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</si>
  <si>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</si>
  <si>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</si>
  <si>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</si>
  <si>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</si>
  <si>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</si>
  <si>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</si>
  <si>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</si>
  <si>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</si>
  <si>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</si>
  <si>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</si>
  <si>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</si>
  <si>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</si>
  <si>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</si>
  <si>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</si>
  <si>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</si>
  <si>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</si>
  <si>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</si>
  <si>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</si>
  <si>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</si>
  <si>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</si>
  <si>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</si>
  <si>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</si>
  <si>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</si>
  <si>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</si>
  <si>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</si>
  <si>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</si>
  <si>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</si>
  <si>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</si>
  <si>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</si>
  <si>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</si>
  <si>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</si>
  <si>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</si>
  <si>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</si>
  <si>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</si>
  <si>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</si>
  <si>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</si>
  <si>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</si>
  <si>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</si>
  <si>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</si>
  <si>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</si>
  <si>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</si>
  <si>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</si>
  <si>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</si>
  <si>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</si>
  <si>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</si>
  <si>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</si>
  <si>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</si>
  <si>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</si>
  <si>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</si>
  <si>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</si>
  <si>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</si>
  <si>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</si>
  <si>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</si>
  <si>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</si>
  <si>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</si>
  <si>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</si>
  <si>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</si>
  <si>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</si>
  <si>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</si>
  <si>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</si>
  <si>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</si>
  <si>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</si>
  <si>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</si>
  <si>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</si>
  <si>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</si>
  <si>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</si>
  <si>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</si>
  <si>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</si>
  <si>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</si>
  <si>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</si>
  <si>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</si>
  <si>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</si>
  <si>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</si>
  <si>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</si>
  <si>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</si>
  <si>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</si>
  <si>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</si>
  <si>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</si>
  <si>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</si>
  <si>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</si>
  <si>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</si>
  <si>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</si>
  <si>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</si>
  <si>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</si>
  <si>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</si>
  <si>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</si>
  <si>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</si>
  <si>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</si>
  <si>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</si>
  <si>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</si>
  <si>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</si>
  <si>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</si>
  <si>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</si>
  <si>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</si>
  <si>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</si>
  <si>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</si>
  <si>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</si>
  <si>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</si>
  <si>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</si>
  <si>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</si>
  <si>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</si>
  <si>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</si>
  <si>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</si>
  <si>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</si>
  <si>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</si>
  <si>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</si>
  <si>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</si>
  <si>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</si>
  <si>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</si>
  <si>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</si>
  <si>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</si>
  <si>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</si>
  <si>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</si>
  <si>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</si>
  <si>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</si>
  <si>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</si>
  <si>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</si>
  <si>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</si>
  <si>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</si>
  <si>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</si>
  <si>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</si>
  <si>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</si>
  <si>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</si>
  <si>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</si>
  <si>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</si>
  <si>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</si>
  <si>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</si>
  <si>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</si>
  <si>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</si>
  <si>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</si>
  <si>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</si>
  <si>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</si>
  <si>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</si>
  <si>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</si>
  <si>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</si>
  <si>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</si>
  <si>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</si>
  <si>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</si>
  <si>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</si>
  <si>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</si>
  <si>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</si>
  <si>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</si>
  <si>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</si>
  <si>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</si>
  <si>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</si>
  <si>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</si>
  <si>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</si>
  <si>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</si>
  <si>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</si>
  <si>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</si>
  <si>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</si>
  <si>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</si>
  <si>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</si>
  <si>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</si>
  <si>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</si>
  <si>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</si>
  <si>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</si>
  <si>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</si>
  <si>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</si>
  <si>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</si>
  <si>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</si>
  <si>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</si>
  <si>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</si>
  <si>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</si>
  <si>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</si>
  <si>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</si>
  <si>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</si>
  <si>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</si>
  <si>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</si>
  <si>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</si>
  <si>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</si>
  <si>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</si>
  <si>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</si>
  <si>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</si>
  <si>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</si>
  <si>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</si>
  <si>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</si>
  <si>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</si>
  <si>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</si>
  <si>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</si>
  <si>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</si>
  <si>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</si>
  <si>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</si>
  <si>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</si>
  <si>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</si>
  <si>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</si>
  <si>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</si>
  <si>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</si>
  <si>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</si>
  <si>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</si>
  <si>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</si>
  <si>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</si>
  <si>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</si>
  <si>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</si>
  <si>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</si>
  <si>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</si>
  <si>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</si>
  <si>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</si>
  <si>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</si>
  <si>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</si>
  <si>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</si>
  <si>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</si>
  <si>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</si>
  <si>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</si>
  <si>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</si>
  <si>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</si>
  <si>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</si>
  <si>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</si>
  <si>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</si>
  <si>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</si>
  <si>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</si>
  <si>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</si>
  <si>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</si>
  <si>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</si>
  <si>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</si>
  <si>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</si>
  <si>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</si>
  <si>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</si>
  <si>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</si>
  <si>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</si>
  <si>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</si>
  <si>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</si>
  <si>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</si>
  <si>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</si>
  <si>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</si>
  <si>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</si>
  <si>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</si>
  <si>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</si>
  <si>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</si>
  <si>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</si>
  <si>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</si>
  <si>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</si>
  <si>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</si>
  <si>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</si>
  <si>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</si>
  <si>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</si>
  <si>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</si>
  <si>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</si>
  <si>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</si>
  <si>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</si>
  <si>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</si>
  <si>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</si>
  <si>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</si>
  <si>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</si>
  <si>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</si>
  <si>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</si>
  <si>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</si>
  <si>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</si>
  <si>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</si>
  <si>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</si>
  <si>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</si>
  <si>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</si>
  <si>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</si>
  <si>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</si>
  <si>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</si>
  <si>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</si>
  <si>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</si>
  <si>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</si>
  <si>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</si>
  <si>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</si>
  <si>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</si>
  <si>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</si>
  <si>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</si>
  <si>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</si>
  <si>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</si>
  <si>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</si>
  <si>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</si>
  <si>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</si>
  <si>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</si>
  <si>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</si>
  <si>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</si>
  <si>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</si>
  <si>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</si>
  <si>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</si>
  <si>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</si>
  <si>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</si>
  <si>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</si>
  <si>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</si>
  <si>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</si>
  <si>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</si>
  <si>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</si>
  <si>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</si>
  <si>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</si>
  <si>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</si>
  <si>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</si>
  <si>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</si>
  <si>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</si>
  <si>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</si>
  <si>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</si>
  <si>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</si>
  <si>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</si>
  <si>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</si>
  <si>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</si>
  <si>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</si>
  <si>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</si>
  <si>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</si>
  <si>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</si>
  <si>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</si>
  <si>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</si>
  <si>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</si>
  <si>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</si>
  <si>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</si>
  <si>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</si>
  <si>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</si>
  <si>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</si>
  <si>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</si>
  <si>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</si>
  <si>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</si>
  <si>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</si>
  <si>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</si>
  <si>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</si>
  <si>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</si>
  <si>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</si>
  <si>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</si>
  <si>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</si>
  <si>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</si>
  <si>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</si>
  <si>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</si>
  <si>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</si>
  <si>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</si>
  <si>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</si>
  <si>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</si>
  <si>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</si>
  <si>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</si>
  <si>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</si>
  <si>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</si>
  <si>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</si>
  <si>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</si>
  <si>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</si>
  <si>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</si>
  <si>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</si>
  <si>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</si>
  <si>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</si>
  <si>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</si>
  <si>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</si>
  <si>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</si>
  <si>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</si>
  <si>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</si>
  <si>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</si>
  <si>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</si>
  <si>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</si>
  <si>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</si>
  <si>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</si>
  <si>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</si>
  <si>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</si>
  <si>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</si>
  <si>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</si>
  <si>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</si>
  <si>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</si>
  <si>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</si>
  <si>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</si>
  <si>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</si>
  <si>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</si>
  <si>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</si>
  <si>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</si>
  <si>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</si>
  <si>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</si>
  <si>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</si>
  <si>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</si>
  <si>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</si>
  <si>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</si>
  <si>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</si>
  <si>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</si>
  <si>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</si>
  <si>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</si>
  <si>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</si>
  <si>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</si>
  <si>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</si>
  <si>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</si>
  <si>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</si>
  <si>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</si>
  <si>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</si>
  <si>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</si>
  <si>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</si>
  <si>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</si>
  <si>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</si>
  <si>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</si>
  <si>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</si>
  <si>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</si>
  <si>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</si>
  <si>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</si>
  <si>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</si>
  <si>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</si>
  <si>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</si>
  <si>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</si>
  <si>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</si>
  <si>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</si>
  <si>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</si>
  <si>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</si>
  <si>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</si>
  <si>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</si>
  <si>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</si>
  <si>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</si>
  <si>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</si>
  <si>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</si>
  <si>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</si>
  <si>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</si>
  <si>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</si>
  <si>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</si>
  <si>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</si>
  <si>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</si>
  <si>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</si>
  <si>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</si>
  <si>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</si>
  <si>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</si>
  <si>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</si>
  <si>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</si>
  <si>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</si>
  <si>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</si>
  <si>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</si>
  <si>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</si>
  <si>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</si>
  <si>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</si>
  <si>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</si>
  <si>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</si>
  <si>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</si>
  <si>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</si>
  <si>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</si>
  <si>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</si>
  <si>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</si>
  <si>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</si>
  <si>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</si>
  <si>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</si>
  <si>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</si>
  <si>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</si>
  <si>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</si>
  <si>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</si>
  <si>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</si>
  <si>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</si>
  <si>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</si>
  <si>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</si>
  <si>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</si>
  <si>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</si>
  <si>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</si>
  <si>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</si>
  <si>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</si>
  <si>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</si>
  <si>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</si>
  <si>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</si>
  <si>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</si>
  <si>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</si>
  <si>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</si>
  <si>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</si>
  <si>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</si>
  <si>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</si>
  <si>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</si>
  <si>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</si>
  <si>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</si>
  <si>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</si>
  <si>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</si>
  <si>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</si>
  <si>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</si>
  <si>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</si>
  <si>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</si>
  <si>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</si>
  <si>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</si>
  <si>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</si>
  <si>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</si>
  <si>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</si>
  <si>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</si>
  <si>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</si>
  <si>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</si>
  <si>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</si>
  <si>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</si>
  <si>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</si>
  <si>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</si>
  <si>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</si>
  <si>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</si>
  <si>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</si>
  <si>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</si>
  <si>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</si>
  <si>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</si>
  <si>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</si>
  <si>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</si>
  <si>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</si>
  <si>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</si>
  <si>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</si>
  <si>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</si>
  <si>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</si>
  <si>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</si>
  <si>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</si>
  <si>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</si>
  <si>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</si>
  <si>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</si>
  <si>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</si>
  <si>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</si>
  <si>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</si>
  <si>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</si>
  <si>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</si>
  <si>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</si>
  <si>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</si>
  <si>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</si>
  <si>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</si>
  <si>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</si>
  <si>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</si>
  <si>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</si>
  <si>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</si>
  <si>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</si>
  <si>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</si>
  <si>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</si>
  <si>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</si>
  <si>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</si>
  <si>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</si>
  <si>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</si>
  <si>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</si>
  <si>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</si>
  <si>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</si>
  <si>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</si>
  <si>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</si>
  <si>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</si>
  <si>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</si>
  <si>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</si>
  <si>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</si>
  <si>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</si>
  <si>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</si>
  <si>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</si>
  <si>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</si>
  <si>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</si>
  <si>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</si>
  <si>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</si>
  <si>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</si>
  <si>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</si>
  <si>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</si>
  <si>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</si>
  <si>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</si>
  <si>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</si>
  <si>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</si>
  <si>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</si>
  <si>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</si>
  <si>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</si>
  <si>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</si>
  <si>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</si>
  <si>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</si>
  <si>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</si>
  <si>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</si>
  <si>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</si>
  <si>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</si>
  <si>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</si>
  <si>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</si>
  <si>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</si>
  <si>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</si>
  <si>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</si>
  <si>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</si>
  <si>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</si>
  <si>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</si>
  <si>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</si>
  <si>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</si>
  <si>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</si>
  <si>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</si>
  <si>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</si>
  <si>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</si>
  <si>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</si>
  <si>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</si>
  <si>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</si>
  <si>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</si>
  <si>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</si>
  <si>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</si>
  <si>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</si>
  <si>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</si>
  <si>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</si>
  <si>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</si>
  <si>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</si>
  <si>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</si>
  <si>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</si>
  <si>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</si>
  <si>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</si>
  <si>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</si>
  <si>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</si>
  <si>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</si>
  <si>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</si>
  <si>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</si>
  <si>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</si>
  <si>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</si>
  <si>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</si>
  <si>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</si>
  <si>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</si>
  <si>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</si>
  <si>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</si>
  <si>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</si>
  <si>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</si>
  <si>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</si>
  <si>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</si>
  <si>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</si>
  <si>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</si>
  <si>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</si>
  <si>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</si>
  <si>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</si>
  <si>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</si>
  <si>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</si>
  <si>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</si>
  <si>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</si>
  <si>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</si>
  <si>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</si>
  <si>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</si>
  <si>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</si>
  <si>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</si>
  <si>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</si>
  <si>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</si>
  <si>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</si>
  <si>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</si>
  <si>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</si>
  <si>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</si>
  <si>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</si>
  <si>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</si>
  <si>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</si>
  <si>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</si>
  <si>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</si>
  <si>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</si>
  <si>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</si>
  <si>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</si>
  <si>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</si>
  <si>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</si>
  <si>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</si>
  <si>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</si>
  <si>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</si>
  <si>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</si>
  <si>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</si>
  <si>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</si>
  <si>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</si>
  <si>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</si>
  <si>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</si>
  <si>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</si>
  <si>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</si>
  <si>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</si>
  <si>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</si>
  <si>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</si>
  <si>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</si>
  <si>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</si>
  <si>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</si>
  <si>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</si>
  <si>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</si>
  <si>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</si>
  <si>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</si>
  <si>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</si>
  <si>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</si>
  <si>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</si>
  <si>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</si>
  <si>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</si>
  <si>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</si>
  <si>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</si>
  <si>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</si>
  <si>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</si>
  <si>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</si>
  <si>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</si>
  <si>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</si>
  <si>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</si>
  <si>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</si>
  <si>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</si>
  <si>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</si>
  <si>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</si>
  <si>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</si>
  <si>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</si>
  <si>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</si>
  <si>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</si>
  <si>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</si>
  <si>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</si>
  <si>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</si>
  <si>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</si>
  <si>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</si>
  <si>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</si>
  <si>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</si>
  <si>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</si>
  <si>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</si>
  <si>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</si>
  <si>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</si>
  <si>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</si>
  <si>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</si>
  <si>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</si>
  <si>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</si>
  <si>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</si>
  <si>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</si>
  <si>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</si>
  <si>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</si>
  <si>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</si>
  <si>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</si>
  <si>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</si>
  <si>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</si>
  <si>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</si>
  <si>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</si>
  <si>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</si>
  <si>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</si>
  <si>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</si>
  <si>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</si>
  <si>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</si>
  <si>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</si>
  <si>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</si>
  <si>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</si>
  <si>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</si>
  <si>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</si>
  <si>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</si>
  <si>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</si>
  <si>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</si>
  <si>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</si>
  <si>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</si>
  <si>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</si>
  <si>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</si>
  <si>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</si>
  <si>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</si>
  <si>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</si>
  <si>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</si>
  <si>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</si>
  <si>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</si>
  <si>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</si>
  <si>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</si>
  <si>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</si>
  <si>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</si>
  <si>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</si>
  <si>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</si>
  <si>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</si>
  <si>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</si>
  <si>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</si>
  <si>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</si>
  <si>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</si>
  <si>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</si>
  <si>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</si>
  <si>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</si>
  <si>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</si>
  <si>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</si>
  <si>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</si>
  <si>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</si>
  <si>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</si>
  <si>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</si>
  <si>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</si>
  <si>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</si>
  <si>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</si>
  <si>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</si>
  <si>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</si>
  <si>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</si>
  <si>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</si>
  <si>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</si>
  <si>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</si>
  <si>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</si>
  <si>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</si>
  <si>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</si>
  <si>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</si>
  <si>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</si>
  <si>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</si>
  <si>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</si>
  <si>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</si>
  <si>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</si>
  <si>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</si>
  <si>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</si>
  <si>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</si>
  <si>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</si>
  <si>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</si>
  <si>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</si>
  <si>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</si>
  <si>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</si>
  <si>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</si>
  <si>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</si>
  <si>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</si>
  <si>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</si>
  <si>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</si>
  <si>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</si>
  <si>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</si>
  <si>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</si>
  <si>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</si>
  <si>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</si>
  <si>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</si>
  <si>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</si>
  <si>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</si>
  <si>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</si>
  <si>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</si>
  <si>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</si>
  <si>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</si>
  <si>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</si>
  <si>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</si>
  <si>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</si>
  <si>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</si>
  <si>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</si>
  <si>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</si>
  <si>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</si>
  <si>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</si>
  <si>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</si>
  <si>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</si>
  <si>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</si>
  <si>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</si>
  <si>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</si>
  <si>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</si>
  <si>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</si>
  <si>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</si>
  <si>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</si>
  <si>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</si>
  <si>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</si>
  <si>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</si>
  <si>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</si>
  <si>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</si>
  <si>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</si>
  <si>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</si>
  <si>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</si>
  <si>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</si>
  <si>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</si>
  <si>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</si>
  <si>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</si>
  <si>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</si>
  <si>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</si>
  <si>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</si>
  <si>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</si>
  <si>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</si>
  <si>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</si>
  <si>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</si>
  <si>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</si>
  <si>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</si>
  <si>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</si>
  <si>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</si>
  <si>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</si>
  <si>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</si>
  <si>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</si>
  <si>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</si>
  <si>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</si>
  <si>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</si>
  <si>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</si>
  <si>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</si>
  <si>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</si>
  <si>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</si>
  <si>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</si>
  <si>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</si>
  <si>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</si>
  <si>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</si>
  <si>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</si>
  <si>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</si>
  <si>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</si>
  <si>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</si>
  <si>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</si>
  <si>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</si>
  <si>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</si>
  <si>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</si>
  <si>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</si>
  <si>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</si>
  <si>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</si>
  <si>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</si>
  <si>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</si>
  <si>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</si>
  <si>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</si>
  <si>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</si>
  <si>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</si>
  <si>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</si>
  <si>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</si>
  <si>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</si>
  <si>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</si>
  <si>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</si>
  <si>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</si>
  <si>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</si>
  <si>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</si>
  <si>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</si>
  <si>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</si>
  <si>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</si>
  <si>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</si>
  <si>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</si>
  <si>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</si>
  <si>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</si>
  <si>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</si>
  <si>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</si>
  <si>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</si>
  <si>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</si>
  <si>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</si>
  <si>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</si>
  <si>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</si>
  <si>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</si>
  <si>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</si>
  <si>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</si>
  <si>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</si>
  <si>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</si>
  <si>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</si>
  <si>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</si>
  <si>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</si>
  <si>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</si>
  <si>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</si>
  <si>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</si>
  <si>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</si>
  <si>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</si>
  <si>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</si>
  <si>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</si>
  <si>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</si>
  <si>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</si>
  <si>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</si>
  <si>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</si>
  <si>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</si>
  <si>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</si>
  <si>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</si>
  <si>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</si>
  <si>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</si>
  <si>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</si>
  <si>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</si>
  <si>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</si>
  <si>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</si>
  <si>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</si>
  <si>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</si>
  <si>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</si>
  <si>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</si>
  <si>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</si>
  <si>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</si>
  <si>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</si>
  <si>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</si>
  <si>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</si>
  <si>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</si>
  <si>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</si>
  <si>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</si>
  <si>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</si>
  <si>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</si>
  <si>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</si>
  <si>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</si>
  <si>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</si>
  <si>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</si>
  <si>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</si>
  <si>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</si>
  <si>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</si>
  <si>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</si>
  <si>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</si>
  <si>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</si>
  <si>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</si>
  <si>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</si>
  <si>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</si>
  <si>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</si>
  <si>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</si>
  <si>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</si>
  <si>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</si>
  <si>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</si>
  <si>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</si>
  <si>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</si>
  <si>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</si>
  <si>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</si>
  <si>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</si>
  <si>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</si>
  <si>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</si>
  <si>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</si>
  <si>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</si>
  <si>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</si>
  <si>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</si>
  <si>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</si>
  <si>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</si>
  <si>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</si>
  <si>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</si>
  <si>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</si>
  <si>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</si>
  <si>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</si>
  <si>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</si>
  <si>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</si>
  <si>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</si>
  <si>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</si>
  <si>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</si>
  <si>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</si>
  <si>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</si>
  <si>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</si>
  <si>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</si>
  <si>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</si>
  <si>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</si>
  <si>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</si>
  <si>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</si>
  <si>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</si>
  <si>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</si>
  <si>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</si>
  <si>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</si>
  <si>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</si>
  <si>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</si>
  <si>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</si>
  <si>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</si>
  <si>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</si>
  <si>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</si>
  <si>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</si>
  <si>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</si>
  <si>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</si>
  <si>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</si>
  <si>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</si>
  <si>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</si>
  <si>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</si>
  <si>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</si>
  <si>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</si>
  <si>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</si>
  <si>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</si>
  <si>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</si>
  <si>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</si>
  <si>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</si>
  <si>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</si>
  <si>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</si>
  <si>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</si>
  <si>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</si>
  <si>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</si>
  <si>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</si>
  <si>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</si>
  <si>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</si>
  <si>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</si>
  <si>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</si>
  <si>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</si>
  <si>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</si>
  <si>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</si>
  <si>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</si>
  <si>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</si>
  <si>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</si>
  <si>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</si>
  <si>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</si>
  <si>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</si>
  <si>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</si>
  <si>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</si>
  <si>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</si>
  <si>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</si>
  <si>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</si>
  <si>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</si>
  <si>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</si>
  <si>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</si>
  <si>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</si>
  <si>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</si>
  <si>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</si>
  <si>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</si>
  <si>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</si>
  <si>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</si>
  <si>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</si>
  <si>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</si>
  <si>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</si>
  <si>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</si>
  <si>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</si>
  <si>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</si>
  <si>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</si>
  <si>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</si>
  <si>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</si>
  <si>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</si>
  <si>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</si>
  <si>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</si>
  <si>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</si>
  <si>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</si>
  <si>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</si>
  <si>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</si>
  <si>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</si>
  <si>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</si>
  <si>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</si>
  <si>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</si>
  <si>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</si>
  <si>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</si>
  <si>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</si>
  <si>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</si>
  <si>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</si>
  <si>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</si>
  <si>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</si>
  <si>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</si>
  <si>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</si>
  <si>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</si>
  <si>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</si>
  <si>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</si>
  <si>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</si>
  <si>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</si>
  <si>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</si>
  <si>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</si>
  <si>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</si>
  <si>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</si>
  <si>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</si>
  <si>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</si>
  <si>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</si>
  <si>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</si>
  <si>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</si>
  <si>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</si>
  <si>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</si>
  <si>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</si>
  <si>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</si>
  <si>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</si>
  <si>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</si>
  <si>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</si>
  <si>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</si>
  <si>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</si>
  <si>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</si>
  <si>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</si>
  <si>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</si>
  <si>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</si>
  <si>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</si>
  <si>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</si>
  <si>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</si>
  <si>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</si>
  <si>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</si>
  <si>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</si>
  <si>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</si>
  <si>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</si>
  <si>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</si>
  <si>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</si>
  <si>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</si>
  <si>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</si>
  <si>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</si>
  <si>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</si>
  <si>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</si>
  <si>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</si>
  <si>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</si>
  <si>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</si>
  <si>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</si>
  <si>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</si>
  <si>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</si>
  <si>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</si>
  <si>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</si>
  <si>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</si>
  <si>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</si>
  <si>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</si>
  <si>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</si>
  <si>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</si>
  <si>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</si>
  <si>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</si>
  <si>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</si>
  <si>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</si>
  <si>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</si>
  <si>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</si>
  <si>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</si>
  <si>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</si>
  <si>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</si>
  <si>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</si>
  <si>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</si>
  <si>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</si>
  <si>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</si>
  <si>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</si>
  <si>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</si>
  <si>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</si>
  <si>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</si>
  <si>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</si>
  <si>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</si>
  <si>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</si>
  <si>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</si>
  <si>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</si>
  <si>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</si>
  <si>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</si>
  <si>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</si>
  <si>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</si>
  <si>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</si>
  <si>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</si>
  <si>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</si>
  <si>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</si>
  <si>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</si>
  <si>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</si>
  <si>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</si>
  <si>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</si>
  <si>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</si>
  <si>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</si>
  <si>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</si>
  <si>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</si>
  <si>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</si>
  <si>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</si>
  <si>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</si>
  <si>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</si>
  <si>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</si>
  <si>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</si>
  <si>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</si>
  <si>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</si>
  <si>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</si>
  <si>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</si>
  <si>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</si>
  <si>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</si>
  <si>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</si>
  <si>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</si>
  <si>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</si>
  <si>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</si>
  <si>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</si>
  <si>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</si>
  <si>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</si>
  <si>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</si>
  <si>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</si>
  <si>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</si>
  <si>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</si>
  <si>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</si>
  <si>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</si>
  <si>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</si>
  <si>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</si>
  <si>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</si>
  <si>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</si>
  <si>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</si>
  <si>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</si>
  <si>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</si>
  <si>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</si>
  <si>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</si>
  <si>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</si>
  <si>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</si>
  <si>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</si>
  <si>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</si>
  <si>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</si>
  <si>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</si>
  <si>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</si>
  <si>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</si>
  <si>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</si>
  <si>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</si>
  <si>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</si>
  <si>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</si>
  <si>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</si>
  <si>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</si>
  <si>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</si>
  <si>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</si>
  <si>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</si>
  <si>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</si>
  <si>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</si>
  <si>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</si>
  <si>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</si>
  <si>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</si>
  <si>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</si>
  <si>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</si>
  <si>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</si>
  <si>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</si>
  <si>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</si>
  <si>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</si>
  <si>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</si>
  <si>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</si>
  <si>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</si>
  <si>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</si>
  <si>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</si>
  <si>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</si>
  <si>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</si>
  <si>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</si>
  <si>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</si>
  <si>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</si>
  <si>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</si>
  <si>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</si>
  <si>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</si>
  <si>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</si>
  <si>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</si>
  <si>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</si>
  <si>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</si>
  <si>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</si>
  <si>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</si>
  <si>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</si>
  <si>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</si>
  <si>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</si>
  <si>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</si>
  <si>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</si>
  <si>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</si>
  <si>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</si>
  <si>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</si>
  <si>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</si>
  <si>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</si>
  <si>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</si>
  <si>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</si>
  <si>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</si>
  <si>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</si>
  <si>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</si>
  <si>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</si>
  <si>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</si>
  <si>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</si>
  <si>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</si>
  <si>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</si>
  <si>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</si>
  <si>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</si>
  <si>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</si>
  <si>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</si>
  <si>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</si>
  <si>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</si>
  <si>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</si>
  <si>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</si>
  <si>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</si>
  <si>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</si>
  <si>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</si>
  <si>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</si>
  <si>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</si>
  <si>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</si>
  <si>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</si>
  <si>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</si>
  <si>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</si>
  <si>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</si>
  <si>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</si>
  <si>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</si>
  <si>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</si>
  <si>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</si>
  <si>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</si>
  <si>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</si>
  <si>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</si>
  <si>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</si>
  <si>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</si>
  <si>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</si>
  <si>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</si>
  <si>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</si>
  <si>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</si>
  <si>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</si>
  <si>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</si>
  <si>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</si>
  <si>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</si>
  <si>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</si>
  <si>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</si>
  <si>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</si>
  <si>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</si>
  <si>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</si>
  <si>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</si>
  <si>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</si>
  <si>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</si>
  <si>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</si>
  <si>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</si>
  <si>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</si>
  <si>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</si>
  <si>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</si>
  <si>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</si>
  <si>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</si>
  <si>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</si>
  <si>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</si>
  <si>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</si>
  <si>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</si>
  <si>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</si>
  <si>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</si>
  <si>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</si>
  <si>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</si>
  <si>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</si>
  <si>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</si>
  <si>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</si>
  <si>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</si>
  <si>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</si>
  <si>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</si>
  <si>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</si>
  <si>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</si>
  <si>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</si>
  <si>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</si>
  <si>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</si>
  <si>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</si>
  <si>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</si>
  <si>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</si>
  <si>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</si>
  <si>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</si>
  <si>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</si>
  <si>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</si>
  <si>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</si>
  <si>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</si>
  <si>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</si>
  <si>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</si>
  <si>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</si>
  <si>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</si>
  <si>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</si>
  <si>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</si>
  <si>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</si>
  <si>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</si>
  <si>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</si>
  <si>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</si>
  <si>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</si>
  <si>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</si>
  <si>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</si>
  <si>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</si>
  <si>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</si>
  <si>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</si>
  <si>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</si>
  <si>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</si>
  <si>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</si>
  <si>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</si>
  <si>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</si>
  <si>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</si>
  <si>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</si>
  <si>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</si>
  <si>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</si>
  <si>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</si>
  <si>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</si>
  <si>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</si>
  <si>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</si>
  <si>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</si>
  <si>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</si>
  <si>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</si>
  <si>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</si>
  <si>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</si>
  <si>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</si>
  <si>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</si>
  <si>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</si>
  <si>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</si>
  <si>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</si>
  <si>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</si>
  <si>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</si>
  <si>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</si>
  <si>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</si>
  <si>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</si>
  <si>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</si>
  <si>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</si>
  <si>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</si>
  <si>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</si>
  <si>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</si>
  <si>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</si>
  <si>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</si>
  <si>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</si>
  <si>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</si>
  <si>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</si>
  <si>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</si>
  <si>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</si>
  <si>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</si>
  <si>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</si>
  <si>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</si>
  <si>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</si>
  <si>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</si>
  <si>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</si>
  <si>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</si>
  <si>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</si>
  <si>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</si>
  <si>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</si>
  <si>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</si>
  <si>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</si>
  <si>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</si>
  <si>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</si>
  <si>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</si>
  <si>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</si>
  <si>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</si>
  <si>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</si>
  <si>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</si>
  <si>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</si>
  <si>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</si>
  <si>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</si>
  <si>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</si>
  <si>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</si>
  <si>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</si>
  <si>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</si>
  <si>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</si>
  <si>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</si>
  <si>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</si>
  <si>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</si>
  <si>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</si>
  <si>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</si>
  <si>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</si>
  <si>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</si>
  <si>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</si>
  <si>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</si>
  <si>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</si>
  <si>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</si>
  <si>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</si>
  <si>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</si>
  <si>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</si>
  <si>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</si>
  <si>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</si>
  <si>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</si>
  <si>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</si>
  <si>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</si>
  <si>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</si>
  <si>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</si>
  <si>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</si>
  <si>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</si>
  <si>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</si>
  <si>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</si>
  <si>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</si>
  <si>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</si>
  <si>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</si>
  <si>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</si>
  <si>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</si>
  <si>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</si>
  <si>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</si>
  <si>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</si>
  <si>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</si>
  <si>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</si>
  <si>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</si>
  <si>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</si>
  <si>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</si>
  <si>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</si>
  <si>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</si>
  <si>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</si>
  <si>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</si>
  <si>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</si>
  <si>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</si>
  <si>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</si>
  <si>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</si>
  <si>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</si>
  <si>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</si>
  <si>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</si>
  <si>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</si>
  <si>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</si>
  <si>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</si>
  <si>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</si>
  <si>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</si>
  <si>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</si>
  <si>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</si>
  <si>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</si>
  <si>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</si>
  <si>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</si>
  <si>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</si>
  <si>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</si>
  <si>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</si>
  <si>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</si>
  <si>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</si>
  <si>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</si>
  <si>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</si>
  <si>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</si>
  <si>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</si>
  <si>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</si>
  <si>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</si>
  <si>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</si>
  <si>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</si>
  <si>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</si>
  <si>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</si>
  <si>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</si>
  <si>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</si>
  <si>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</si>
  <si>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</si>
  <si>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</si>
  <si>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</si>
  <si>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</si>
  <si>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</si>
  <si>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</si>
  <si>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</si>
  <si>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</si>
  <si>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</si>
  <si>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</si>
  <si>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</si>
  <si>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</si>
  <si>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</si>
  <si>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</si>
  <si>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</si>
  <si>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</si>
  <si>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</si>
  <si>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</si>
  <si>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</si>
  <si>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</si>
  <si>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</si>
  <si>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</si>
  <si>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</si>
  <si>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</si>
  <si>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</si>
  <si>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</si>
  <si>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</si>
  <si>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</si>
  <si>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</si>
  <si>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</si>
  <si>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</si>
  <si>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</si>
  <si>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</si>
  <si>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</si>
  <si>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</si>
  <si>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</si>
  <si>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</si>
  <si>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</si>
  <si>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</si>
  <si>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</si>
  <si>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</si>
  <si>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</si>
  <si>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</si>
  <si>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</si>
  <si>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</si>
  <si>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</si>
  <si>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</si>
  <si>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</si>
  <si>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</si>
  <si>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</si>
  <si>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</si>
  <si>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</si>
  <si>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</si>
  <si>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</si>
  <si>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</si>
  <si>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</si>
  <si>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</si>
  <si>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</si>
  <si>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</si>
  <si>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</si>
  <si>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</si>
  <si>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</si>
  <si>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</si>
  <si>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</si>
  <si>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</si>
  <si>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</si>
  <si>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</si>
  <si>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</si>
  <si>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</si>
  <si>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</si>
  <si>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</si>
  <si>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</si>
  <si>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</si>
  <si>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</si>
  <si>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</si>
  <si>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</si>
  <si>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</si>
  <si>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</si>
  <si>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</si>
  <si>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</si>
  <si>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</si>
  <si>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</si>
  <si>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</si>
  <si>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</si>
  <si>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</si>
  <si>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</si>
  <si>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</si>
  <si>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</si>
  <si>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</si>
  <si>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</si>
  <si>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</si>
  <si>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</si>
  <si>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</si>
  <si>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</si>
  <si>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</si>
  <si>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</si>
  <si>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</si>
  <si>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</si>
  <si>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</si>
  <si>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</si>
  <si>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</si>
  <si>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</si>
  <si>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</si>
  <si>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</si>
  <si>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</si>
  <si>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</si>
  <si>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</si>
  <si>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</si>
  <si>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</si>
  <si>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</si>
  <si>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</si>
  <si>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</si>
  <si>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</si>
  <si>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</si>
  <si>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</si>
  <si>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</si>
  <si>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</si>
  <si>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</si>
  <si>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</si>
  <si>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</si>
  <si>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</si>
  <si>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</si>
  <si>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</si>
  <si>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</si>
  <si>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</si>
  <si>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</si>
  <si>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</si>
  <si>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</si>
  <si>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</si>
  <si>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</si>
  <si>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</si>
  <si>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</si>
  <si>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</si>
  <si>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</si>
  <si>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</si>
  <si>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</si>
  <si>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</si>
  <si>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</si>
  <si>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</si>
  <si>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</si>
  <si>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</si>
  <si>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</si>
  <si>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</si>
  <si>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</si>
  <si>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</si>
  <si>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</si>
  <si>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</si>
  <si>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</si>
  <si>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</si>
  <si>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</si>
  <si>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</si>
  <si>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</si>
  <si>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</si>
  <si>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</si>
  <si>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</si>
  <si>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</si>
  <si>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</si>
  <si>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</si>
  <si>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</si>
  <si>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</si>
  <si>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</si>
  <si>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</si>
  <si>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</si>
  <si>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</si>
  <si>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</si>
  <si>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</si>
  <si>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</si>
  <si>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</si>
  <si>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</si>
  <si>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</si>
  <si>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</si>
  <si>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</si>
  <si>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</si>
  <si>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</si>
  <si>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</si>
  <si>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</si>
  <si>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</si>
  <si>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</si>
  <si>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</si>
  <si>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</si>
  <si>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</si>
  <si>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</si>
  <si>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</si>
  <si>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</si>
  <si>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</si>
  <si>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</si>
  <si>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</si>
  <si>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</si>
  <si>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</si>
  <si>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</si>
  <si>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</si>
  <si>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</si>
  <si>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</si>
  <si>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</si>
  <si>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</si>
  <si>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</si>
  <si>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</si>
  <si>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</si>
  <si>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</si>
  <si>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</si>
  <si>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</si>
  <si>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</si>
  <si>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</si>
  <si>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</si>
  <si>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</si>
  <si>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</si>
  <si>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</si>
  <si>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</si>
  <si>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</si>
  <si>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</si>
  <si>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</si>
  <si>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</si>
  <si>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</si>
  <si>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</si>
  <si>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</si>
  <si>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</si>
  <si>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</si>
  <si>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</si>
  <si>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</si>
  <si>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</si>
  <si>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</si>
  <si>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</si>
  <si>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</si>
  <si>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</si>
  <si>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</si>
  <si>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</si>
  <si>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</si>
  <si>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</si>
  <si>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</si>
  <si>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</si>
  <si>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</si>
  <si>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</si>
  <si>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</si>
  <si>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</si>
  <si>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</si>
  <si>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</si>
  <si>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</si>
  <si>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</si>
  <si>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</si>
  <si>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</si>
  <si>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</si>
  <si>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</si>
  <si>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</si>
  <si>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</si>
  <si>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</si>
  <si>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</si>
  <si>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</si>
  <si>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</si>
  <si>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</si>
  <si>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</si>
  <si>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</si>
  <si>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</si>
  <si>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</si>
  <si>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</si>
  <si>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</si>
  <si>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</si>
  <si>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</si>
  <si>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</si>
  <si>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</si>
  <si>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</si>
  <si>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</si>
  <si>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</si>
  <si>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</si>
  <si>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</si>
  <si>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</si>
  <si>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</si>
  <si>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</si>
  <si>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</si>
  <si>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</si>
  <si>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</si>
  <si>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</si>
  <si>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</si>
  <si>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</si>
  <si>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</si>
  <si>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</si>
  <si>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</si>
  <si>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</si>
  <si>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</si>
  <si>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</si>
  <si>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</si>
  <si>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</si>
  <si>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</si>
  <si>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</si>
  <si>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</si>
  <si>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</si>
  <si>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</si>
  <si>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</si>
  <si>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</si>
  <si>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</si>
  <si>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</si>
  <si>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</si>
  <si>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</si>
  <si>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</si>
  <si>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</si>
  <si>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</si>
  <si>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</si>
  <si>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</si>
  <si>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</si>
  <si>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</si>
  <si>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</si>
  <si>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</si>
  <si>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</si>
  <si>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</si>
  <si>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</si>
  <si>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</si>
  <si>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</si>
  <si>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</si>
  <si>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</si>
  <si>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</si>
  <si>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</si>
  <si>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</si>
  <si>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</si>
  <si>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</si>
  <si>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</si>
  <si>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</si>
  <si>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</si>
  <si>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</si>
  <si>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</si>
  <si>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</si>
  <si>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</si>
  <si>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</si>
  <si>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</si>
  <si>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</si>
  <si>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</si>
  <si>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</si>
  <si>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</si>
  <si>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</si>
  <si>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</si>
  <si>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</si>
  <si>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</si>
  <si>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</si>
  <si>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</si>
  <si>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</si>
  <si>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</si>
  <si>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</si>
  <si>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</si>
  <si>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</si>
  <si>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</si>
  <si>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</si>
  <si>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</si>
  <si>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</si>
  <si>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</si>
  <si>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</si>
  <si>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</si>
  <si>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</si>
  <si>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</si>
  <si>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</si>
  <si>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</si>
  <si>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</si>
  <si>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</si>
  <si>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</si>
  <si>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</si>
  <si>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</si>
  <si>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</si>
  <si>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</si>
  <si>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</si>
  <si>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</si>
  <si>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</si>
  <si>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</si>
  <si>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</si>
  <si>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</si>
  <si>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</si>
  <si>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</si>
  <si>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</si>
  <si>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</si>
  <si>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</si>
  <si>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</si>
  <si>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</si>
  <si>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</si>
  <si>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</si>
  <si>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</si>
  <si>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</si>
  <si>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</si>
  <si>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</si>
  <si>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</si>
  <si>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</si>
  <si>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</si>
  <si>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</si>
  <si>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</si>
  <si>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</si>
  <si>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</si>
  <si>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</si>
  <si>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</si>
  <si>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</si>
  <si>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</si>
  <si>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</si>
  <si>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</si>
  <si>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</si>
  <si>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</si>
  <si>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</si>
  <si>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</si>
  <si>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</si>
  <si>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</si>
  <si>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</si>
  <si>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</si>
  <si>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</si>
  <si>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</si>
  <si>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</si>
  <si>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</si>
  <si>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</si>
  <si>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</si>
  <si>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</si>
  <si>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</si>
  <si>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</si>
  <si>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</si>
  <si>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</si>
  <si>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</si>
  <si>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</si>
  <si>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</si>
  <si>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</si>
  <si>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</si>
  <si>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</si>
  <si>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</si>
  <si>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</si>
  <si>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</si>
  <si>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</si>
  <si>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</si>
  <si>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</si>
  <si>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</si>
  <si>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</si>
  <si>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</si>
  <si>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</si>
  <si>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</si>
  <si>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</si>
  <si>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</si>
  <si>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</si>
  <si>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</si>
  <si>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</si>
  <si>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</si>
  <si>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</si>
  <si>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</si>
  <si>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</si>
  <si>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</si>
  <si>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</si>
  <si>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</si>
  <si>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</si>
  <si>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</si>
  <si>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</si>
  <si>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</si>
  <si>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</si>
  <si>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</si>
  <si>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</si>
  <si>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</si>
  <si>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</si>
  <si>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</si>
  <si>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</si>
  <si>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</si>
  <si>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</si>
  <si>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</si>
  <si>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</si>
  <si>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</si>
  <si>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</si>
  <si>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</si>
  <si>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</si>
  <si>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</si>
  <si>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</si>
  <si>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</si>
  <si>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</si>
  <si>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</si>
  <si>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</si>
  <si>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</si>
  <si>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</si>
  <si>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</si>
  <si>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</si>
  <si>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</si>
  <si>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</si>
  <si>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</si>
  <si>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</si>
  <si>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</si>
  <si>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</si>
  <si>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</si>
  <si>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</si>
  <si>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</si>
  <si>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</si>
  <si>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</si>
  <si>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</si>
  <si>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</si>
  <si>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</si>
  <si>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</si>
  <si>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</si>
  <si>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</si>
  <si>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</si>
  <si>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</si>
  <si>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</si>
  <si>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</si>
  <si>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</si>
  <si>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</si>
  <si>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</si>
  <si>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</si>
  <si>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</si>
  <si>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</si>
  <si>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</si>
  <si>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</si>
  <si>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</si>
  <si>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</si>
  <si>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</si>
  <si>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</si>
  <si>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</si>
  <si>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</si>
  <si>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</si>
  <si>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</si>
  <si>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</si>
  <si>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</si>
  <si>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</si>
  <si>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</si>
  <si>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</si>
  <si>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</si>
  <si>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</si>
  <si>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</si>
  <si>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</si>
  <si>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</si>
  <si>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</si>
  <si>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</si>
  <si>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</si>
  <si>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</si>
  <si>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</si>
  <si>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</si>
  <si>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</si>
  <si>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</si>
  <si>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</si>
  <si>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</si>
  <si>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</si>
  <si>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</si>
  <si>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</si>
  <si>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</si>
  <si>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</si>
  <si>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</si>
  <si>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</si>
  <si>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</si>
  <si>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</si>
  <si>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</si>
  <si>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</si>
  <si>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</si>
  <si>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</si>
  <si>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</si>
  <si>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</si>
  <si>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</si>
  <si>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</si>
  <si>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</si>
  <si>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</si>
  <si>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</si>
  <si>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</si>
  <si>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</si>
  <si>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</si>
  <si>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</si>
  <si>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</si>
  <si>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</si>
  <si>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</si>
  <si>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</si>
  <si>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</si>
  <si>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</si>
  <si>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</si>
  <si>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</si>
  <si>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</si>
  <si>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</si>
  <si>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</si>
  <si>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</si>
  <si>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</si>
  <si>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</si>
  <si>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</si>
  <si>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</si>
  <si>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</si>
  <si>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</si>
  <si>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</si>
  <si>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</si>
  <si>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</si>
  <si>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</si>
  <si>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</si>
  <si>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</si>
  <si>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</si>
  <si>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</si>
  <si>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</si>
  <si>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</si>
  <si>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</si>
  <si>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</si>
  <si>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</si>
  <si>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</si>
  <si>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</si>
  <si>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</si>
  <si>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</si>
  <si>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</si>
  <si>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</si>
  <si>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</si>
  <si>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</si>
  <si>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</si>
  <si>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</si>
  <si>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</si>
  <si>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</si>
  <si>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</si>
  <si>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</si>
  <si>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</si>
  <si>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</si>
  <si>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</si>
  <si>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</si>
  <si>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</si>
  <si>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</si>
  <si>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</si>
  <si>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</si>
  <si>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</si>
  <si>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</si>
  <si>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</si>
  <si>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</si>
  <si>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</si>
  <si>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</si>
  <si>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</si>
  <si>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</si>
  <si>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</si>
  <si>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</si>
  <si>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</si>
  <si>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</si>
  <si>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</si>
  <si>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</si>
  <si>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</si>
  <si>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</si>
  <si>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</si>
  <si>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</si>
  <si>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</si>
  <si>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</si>
  <si>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</si>
  <si>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</si>
  <si>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</si>
  <si>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</si>
  <si>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</si>
  <si>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</si>
  <si>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</si>
  <si>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</si>
  <si>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</si>
  <si>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</si>
  <si>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</si>
  <si>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</si>
  <si>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</si>
  <si>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</si>
  <si>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</si>
  <si>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</si>
  <si>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</si>
  <si>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</si>
  <si>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</si>
  <si>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</si>
  <si>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</si>
  <si>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</si>
  <si>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</si>
  <si>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</si>
  <si>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</si>
  <si>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</si>
  <si>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</si>
  <si>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</si>
  <si>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</si>
  <si>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</si>
  <si>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</si>
  <si>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</si>
  <si>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</si>
  <si>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</si>
  <si>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</si>
  <si>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</si>
  <si>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</si>
  <si>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</si>
  <si>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</si>
  <si>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</si>
  <si>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</si>
  <si>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</si>
  <si>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</si>
  <si>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</si>
  <si>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</si>
  <si>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</si>
  <si>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</si>
  <si>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</si>
  <si>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</si>
  <si>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</si>
  <si>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</si>
  <si>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</si>
  <si>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</si>
  <si>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</si>
  <si>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</si>
  <si>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</si>
  <si>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</si>
  <si>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</si>
  <si>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</si>
  <si>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</si>
  <si>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</si>
  <si>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</si>
  <si>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</si>
  <si>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</si>
  <si>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</si>
  <si>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</si>
  <si>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</si>
  <si>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</si>
  <si>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</si>
  <si>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</si>
  <si>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</si>
  <si>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</si>
  <si>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</si>
  <si>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</si>
  <si>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</si>
  <si>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</si>
  <si>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</si>
  <si>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</si>
  <si>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</si>
  <si>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</si>
  <si>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</si>
  <si>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</si>
  <si>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</si>
  <si>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</si>
  <si>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</si>
  <si>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</si>
  <si>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</si>
  <si>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</si>
  <si>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</si>
  <si>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</si>
  <si>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</si>
  <si>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</si>
  <si>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</si>
  <si>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</si>
  <si>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</si>
  <si>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</si>
  <si>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</si>
  <si>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</si>
  <si>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</si>
  <si>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</si>
  <si>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</si>
  <si>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</si>
  <si>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</si>
  <si>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</si>
  <si>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</si>
  <si>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</si>
  <si>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</si>
  <si>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</si>
  <si>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</si>
  <si>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</si>
  <si>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</si>
  <si>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</si>
  <si>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</si>
  <si>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</si>
  <si>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</si>
  <si>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</si>
  <si>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</si>
  <si>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</si>
  <si>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</si>
  <si>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</si>
  <si>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</si>
  <si>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</si>
  <si>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</si>
  <si>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</si>
  <si>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</si>
  <si>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</si>
  <si>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</si>
  <si>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</si>
  <si>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</si>
  <si>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</si>
  <si>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</si>
  <si>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</si>
  <si>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</si>
  <si>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</si>
  <si>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</si>
  <si>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</si>
  <si>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</si>
  <si>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</si>
  <si>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</si>
  <si>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</si>
  <si>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</si>
  <si>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</si>
  <si>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</si>
  <si>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</si>
  <si>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</si>
  <si>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</si>
  <si>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</si>
  <si>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</si>
  <si>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</si>
  <si>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</si>
  <si>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</si>
  <si>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</si>
  <si>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</si>
  <si>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</si>
  <si>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</si>
  <si>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</si>
  <si>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</si>
  <si>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</si>
  <si>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</si>
  <si>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</si>
  <si>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</si>
  <si>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</si>
  <si>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</si>
  <si>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</si>
  <si>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</si>
  <si>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</si>
  <si>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</si>
  <si>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</si>
  <si>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</si>
  <si>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</si>
  <si>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</si>
  <si>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</si>
  <si>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</si>
  <si>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</si>
  <si>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</si>
  <si>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</si>
  <si>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</si>
  <si>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</si>
  <si>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</si>
  <si>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</si>
  <si>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</si>
  <si>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</si>
  <si>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</si>
  <si>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</si>
  <si>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</si>
  <si>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</si>
  <si>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</si>
  <si>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</si>
  <si>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</si>
  <si>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</si>
  <si>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</si>
  <si>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</si>
  <si>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</si>
  <si>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</si>
  <si>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</si>
  <si>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</si>
  <si>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</si>
  <si>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</si>
  <si>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</si>
  <si>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</si>
  <si>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</si>
  <si>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</si>
  <si>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</si>
  <si>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</si>
  <si>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</si>
  <si>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</si>
  <si>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</si>
  <si>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</si>
  <si>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</si>
  <si>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</si>
  <si>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</si>
  <si>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</si>
  <si>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</si>
  <si>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</si>
  <si>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</si>
  <si>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</si>
  <si>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</si>
  <si>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</si>
  <si>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</si>
  <si>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</si>
  <si>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</si>
  <si>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</si>
  <si>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</si>
  <si>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</si>
  <si>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</si>
  <si>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</si>
  <si>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</si>
  <si>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</si>
  <si>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</si>
  <si>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</si>
  <si>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</si>
  <si>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</si>
  <si>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</si>
  <si>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</si>
  <si>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</si>
  <si>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</si>
  <si>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</si>
  <si>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</si>
  <si>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</si>
  <si>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</si>
  <si>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</si>
  <si>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</si>
  <si>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</si>
  <si>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</si>
  <si>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</si>
  <si>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</si>
  <si>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</si>
  <si>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</si>
  <si>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</si>
  <si>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</si>
  <si>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</si>
  <si>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</si>
  <si>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</si>
  <si>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</si>
  <si>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</si>
  <si>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</si>
  <si>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</si>
  <si>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</si>
  <si>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</si>
  <si>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</si>
  <si>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</si>
  <si>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</si>
  <si>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</si>
  <si>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</si>
  <si>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</si>
  <si>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</si>
  <si>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</si>
  <si>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</si>
  <si>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</si>
  <si>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</si>
  <si>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</si>
  <si>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</si>
  <si>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</si>
  <si>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</si>
  <si>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</si>
  <si>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</si>
  <si>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</si>
  <si>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</si>
  <si>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</si>
  <si>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</si>
  <si>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</si>
  <si>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</si>
  <si>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</si>
  <si>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</si>
  <si>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</si>
  <si>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</si>
  <si>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</si>
  <si>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</si>
  <si>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</si>
  <si>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</si>
  <si>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</si>
  <si>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</si>
  <si>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</si>
  <si>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</si>
  <si>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</si>
  <si>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</si>
  <si>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</si>
  <si>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</si>
  <si>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</si>
  <si>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</si>
  <si>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</si>
  <si>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</si>
  <si>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</si>
  <si>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</si>
  <si>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</si>
  <si>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</si>
  <si>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</si>
  <si>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</si>
  <si>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</si>
  <si>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</si>
  <si>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</si>
  <si>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</si>
  <si>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</si>
  <si>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</si>
  <si>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</si>
  <si>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</si>
  <si>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</si>
  <si>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</si>
  <si>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</si>
  <si>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</si>
  <si>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</si>
  <si>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</si>
  <si>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</si>
  <si>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</si>
  <si>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</si>
  <si>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</si>
  <si>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</si>
  <si>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</si>
  <si>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</si>
  <si>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</si>
  <si>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</si>
  <si>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</si>
  <si>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</si>
  <si>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</si>
  <si>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</si>
  <si>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</si>
  <si>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</si>
  <si>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</si>
  <si>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</si>
  <si>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</si>
  <si>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</si>
  <si>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</si>
  <si>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</si>
  <si>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</si>
  <si>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</si>
  <si>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</si>
  <si>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</si>
  <si>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</si>
  <si>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</si>
  <si>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</si>
  <si>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</si>
  <si>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</si>
  <si>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</si>
  <si>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</si>
  <si>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</si>
  <si>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</si>
  <si>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</si>
  <si>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</si>
  <si>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</si>
  <si>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</si>
  <si>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</si>
  <si>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</si>
  <si>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</si>
  <si>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</si>
  <si>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</si>
  <si>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</si>
  <si>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</si>
  <si>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</si>
  <si>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</si>
  <si>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</si>
  <si>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</si>
  <si>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</si>
  <si>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</si>
  <si>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</si>
  <si>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</si>
  <si>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</si>
  <si>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</si>
  <si>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</si>
  <si>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</si>
  <si>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</si>
  <si>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</si>
  <si>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</si>
  <si>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</si>
  <si>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</si>
  <si>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</si>
  <si>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</si>
  <si>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</si>
  <si>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</si>
  <si>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</si>
  <si>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</si>
  <si>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</si>
  <si>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</si>
  <si>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</si>
  <si>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</si>
  <si>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</si>
  <si>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</si>
  <si>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</si>
  <si>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</si>
  <si>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</si>
  <si>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</si>
  <si>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</si>
  <si>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</si>
  <si>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</si>
  <si>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</si>
  <si>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</si>
  <si>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</si>
  <si>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</si>
  <si>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</si>
  <si>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</si>
  <si>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</si>
  <si>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</si>
  <si>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</si>
  <si>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</si>
  <si>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</si>
  <si>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</si>
  <si>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</si>
  <si>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</si>
  <si>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</si>
  <si>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</si>
  <si>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</si>
  <si>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</si>
  <si>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</si>
  <si>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</si>
  <si>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</si>
  <si>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</si>
  <si>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</si>
  <si>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</si>
  <si>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</si>
  <si>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</si>
  <si>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</si>
  <si>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</si>
  <si>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</si>
  <si>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</si>
  <si>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</si>
  <si>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</si>
  <si>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</si>
  <si>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</si>
  <si>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</si>
  <si>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</si>
  <si>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</si>
  <si>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</si>
  <si>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</si>
  <si>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</si>
  <si>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</si>
  <si>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</si>
  <si>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</si>
  <si>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</si>
  <si>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</si>
  <si>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</si>
  <si>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</si>
  <si>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</si>
  <si>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</si>
  <si>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</si>
  <si>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</si>
  <si>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</si>
  <si>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</si>
  <si>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</si>
  <si>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</si>
  <si>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</si>
  <si>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</si>
  <si>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</si>
  <si>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</si>
  <si>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</si>
  <si>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</si>
  <si>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</si>
  <si>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</si>
  <si>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</si>
  <si>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</si>
  <si>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</si>
  <si>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</si>
  <si>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</si>
  <si>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</si>
  <si>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</si>
  <si>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</si>
  <si>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</si>
  <si>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</si>
  <si>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</si>
  <si>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</si>
  <si>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</si>
  <si>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</si>
  <si>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</si>
  <si>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</si>
  <si>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</si>
  <si>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</si>
  <si>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</si>
  <si>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</si>
  <si>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</si>
  <si>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</si>
  <si>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</si>
  <si>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</si>
  <si>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</si>
  <si>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</si>
  <si>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</si>
  <si>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</si>
  <si>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</si>
  <si>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</si>
  <si>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</si>
  <si>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</si>
  <si>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</si>
  <si>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</si>
  <si>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</si>
  <si>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</si>
  <si>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</si>
  <si>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</si>
  <si>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</si>
  <si>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</si>
  <si>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</si>
  <si>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</si>
  <si>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</si>
  <si>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</si>
  <si>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</si>
  <si>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</si>
  <si>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</si>
  <si>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</si>
  <si>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</si>
  <si>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</si>
  <si>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</si>
  <si>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</si>
  <si>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</si>
  <si>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</si>
  <si>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</si>
  <si>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</si>
  <si>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</si>
  <si>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</si>
  <si>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</si>
  <si>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</si>
  <si>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</si>
  <si>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</si>
  <si>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</si>
  <si>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</si>
  <si>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</si>
  <si>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</si>
  <si>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</si>
  <si>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</si>
  <si>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</si>
  <si>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</si>
  <si>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</si>
  <si>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</si>
  <si>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</si>
  <si>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</si>
  <si>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</si>
  <si>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</si>
  <si>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</si>
  <si>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</si>
  <si>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</si>
  <si>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</si>
  <si>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</si>
  <si>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</si>
  <si>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</si>
  <si>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</si>
  <si>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</si>
  <si>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</si>
  <si>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</si>
  <si>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</si>
  <si>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</si>
  <si>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</si>
  <si>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</si>
  <si>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</si>
  <si>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</si>
  <si>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</si>
  <si>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</si>
  <si>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</si>
  <si>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</si>
  <si>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</si>
  <si>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</si>
  <si>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</si>
  <si>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</si>
  <si>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</si>
  <si>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</si>
  <si>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</si>
  <si>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</si>
  <si>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</si>
  <si>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</si>
  <si>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</si>
  <si>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</si>
  <si>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</si>
  <si>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</si>
  <si>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</si>
  <si>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</si>
  <si>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</si>
  <si>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</si>
  <si>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</si>
  <si>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</si>
  <si>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</si>
  <si>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</si>
  <si>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</si>
  <si>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</si>
  <si>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</si>
  <si>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</si>
  <si>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</si>
  <si>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</si>
  <si>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</si>
  <si>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</si>
  <si>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</si>
  <si>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</si>
  <si>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</si>
  <si>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</si>
  <si>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</si>
  <si>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</si>
  <si>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</si>
  <si>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</si>
  <si>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</si>
  <si>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</si>
  <si>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</si>
  <si>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</si>
  <si>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</si>
  <si>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</si>
  <si>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</si>
  <si>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</si>
  <si>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</si>
  <si>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</si>
  <si>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</si>
  <si>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</si>
  <si>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</si>
  <si>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</si>
  <si>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</si>
  <si>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</si>
  <si>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</si>
  <si>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</si>
  <si>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</si>
  <si>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</si>
  <si>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</si>
  <si>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</si>
  <si>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</si>
  <si>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</si>
  <si>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</si>
  <si>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</si>
  <si>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</si>
  <si>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</si>
  <si>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</si>
  <si>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</si>
  <si>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</si>
  <si>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</si>
  <si>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</si>
  <si>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</si>
  <si>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</si>
  <si>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</si>
  <si>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</si>
  <si>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</si>
  <si>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</si>
  <si>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</si>
  <si>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</si>
  <si>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</si>
  <si>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</si>
  <si>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</si>
  <si>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</si>
  <si>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</si>
  <si>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</si>
  <si>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</si>
  <si>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</si>
  <si>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</si>
  <si>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</si>
  <si>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</si>
  <si>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</si>
  <si>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</si>
  <si>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</si>
  <si>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</si>
  <si>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</si>
  <si>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</si>
  <si>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</si>
  <si>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</si>
  <si>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</si>
  <si>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</si>
  <si>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</si>
  <si>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</si>
  <si>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</si>
  <si>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</si>
  <si>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</si>
  <si>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</si>
  <si>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</si>
  <si>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</si>
  <si>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</si>
  <si>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</si>
  <si>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</si>
  <si>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</si>
  <si>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</si>
  <si>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</si>
  <si>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</si>
  <si>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</si>
  <si>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</si>
  <si>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</si>
  <si>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</si>
  <si>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</si>
  <si>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</si>
  <si>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</si>
  <si>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</si>
  <si>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</si>
  <si>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</si>
  <si>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</si>
  <si>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</si>
  <si>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</si>
  <si>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</si>
  <si>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</si>
  <si>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</si>
  <si>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</si>
  <si>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</si>
  <si>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</si>
  <si>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</si>
  <si>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</si>
  <si>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</si>
  <si>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</si>
  <si>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</si>
  <si>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</si>
  <si>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</si>
  <si>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</si>
  <si>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</si>
  <si>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</si>
  <si>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</si>
  <si>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</si>
  <si>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</si>
  <si>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</si>
  <si>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</si>
  <si>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</si>
  <si>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</si>
  <si>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</si>
  <si>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</si>
  <si>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</si>
  <si>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</si>
  <si>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</si>
  <si>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</si>
  <si>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</si>
  <si>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</si>
  <si>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</si>
  <si>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</si>
  <si>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</si>
  <si>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</si>
  <si>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</si>
  <si>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</si>
  <si>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</si>
  <si>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</si>
  <si>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</si>
  <si>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</si>
  <si>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</si>
  <si>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</si>
  <si>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</si>
  <si>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</si>
  <si>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</si>
  <si>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</si>
  <si>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</si>
  <si>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</si>
  <si>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</si>
  <si>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</si>
  <si>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</si>
  <si>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</si>
  <si>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</si>
  <si>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</si>
  <si>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</si>
  <si>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</si>
  <si>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</si>
  <si>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</si>
  <si>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</si>
  <si>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</si>
  <si>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</si>
  <si>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</si>
  <si>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</si>
  <si>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</si>
  <si>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</si>
  <si>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</si>
  <si>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</si>
  <si>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</si>
  <si>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</si>
  <si>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</si>
  <si>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</si>
  <si>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</si>
  <si>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</si>
  <si>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</si>
  <si>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</si>
  <si>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</si>
  <si>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</si>
  <si>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</si>
  <si>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</si>
  <si>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</si>
  <si>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</si>
  <si>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</si>
  <si>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</si>
  <si>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</si>
  <si>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</si>
  <si>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</si>
  <si>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</si>
  <si>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</si>
  <si>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</si>
  <si>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</si>
  <si>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</si>
  <si>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</si>
  <si>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</si>
  <si>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</si>
  <si>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</si>
  <si>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</si>
  <si>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</si>
  <si>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</si>
  <si>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</si>
  <si>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</si>
  <si>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</si>
  <si>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</si>
  <si>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</si>
  <si>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</si>
  <si>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</si>
  <si>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</si>
  <si>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</si>
  <si>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</si>
  <si>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</si>
  <si>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</si>
  <si>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</si>
  <si>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</si>
  <si>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</si>
  <si>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</si>
  <si>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</si>
  <si>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</si>
  <si>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</si>
  <si>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</si>
  <si>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</si>
  <si>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</si>
  <si>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</si>
  <si>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</si>
  <si>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</si>
  <si>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</si>
  <si>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</si>
  <si>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</si>
  <si>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</si>
  <si>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</si>
  <si>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</si>
  <si>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</si>
  <si>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</si>
  <si>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</si>
  <si>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</si>
  <si>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</si>
  <si>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</si>
  <si>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</si>
  <si>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</si>
  <si>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</si>
  <si>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</si>
  <si>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</si>
  <si>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</si>
  <si>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</si>
  <si>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</si>
  <si>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</si>
  <si>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</si>
  <si>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</si>
  <si>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</si>
  <si>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</si>
  <si>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</si>
  <si>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</si>
  <si>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</si>
  <si>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</si>
  <si>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</si>
  <si>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</si>
  <si>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</si>
  <si>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</si>
  <si>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</si>
  <si>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</si>
  <si>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</si>
  <si>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</si>
  <si>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</si>
  <si>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</si>
  <si>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</si>
  <si>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</si>
  <si>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</si>
  <si>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</si>
  <si>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</si>
  <si>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</si>
  <si>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</si>
  <si>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</si>
  <si>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</si>
  <si>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</si>
  <si>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</si>
  <si>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</si>
  <si>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</si>
  <si>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</si>
  <si>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</si>
  <si>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</si>
  <si>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</si>
  <si>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</si>
  <si>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</si>
  <si>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</si>
  <si>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</si>
  <si>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</si>
  <si>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</si>
  <si>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</si>
  <si>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</si>
  <si>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</si>
  <si>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</si>
  <si>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</si>
  <si>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</si>
  <si>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</si>
  <si>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</si>
  <si>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</si>
  <si>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</si>
  <si>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</si>
  <si>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</si>
  <si>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</si>
  <si>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</si>
  <si>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</si>
  <si>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</si>
  <si>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</si>
  <si>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</si>
  <si>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</si>
  <si>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</si>
  <si>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</si>
  <si>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</si>
  <si>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</si>
  <si>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</si>
  <si>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</si>
  <si>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</si>
  <si>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</si>
  <si>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</si>
  <si>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</si>
  <si>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</si>
  <si>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</si>
  <si>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</si>
  <si>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</si>
  <si>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</si>
  <si>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</si>
  <si>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</si>
  <si>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</si>
  <si>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</si>
  <si>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</si>
  <si>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</si>
  <si>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</si>
  <si>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</si>
  <si>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</si>
  <si>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</si>
  <si>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</si>
  <si>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</si>
  <si>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</si>
  <si>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</si>
  <si>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</si>
  <si>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</si>
  <si>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</si>
  <si>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</si>
  <si>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</si>
  <si>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</si>
  <si>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</si>
  <si>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</si>
  <si>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</si>
  <si>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</si>
  <si>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</si>
  <si>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</si>
  <si>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</si>
  <si>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</si>
  <si>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</si>
  <si>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</si>
  <si>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</si>
  <si>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</si>
  <si>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</si>
  <si>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</si>
  <si>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</si>
  <si>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</si>
  <si>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</si>
  <si>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</si>
  <si>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</si>
  <si>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</si>
  <si>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</si>
  <si>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</si>
  <si>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</si>
  <si>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</si>
  <si>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</si>
  <si>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</si>
  <si>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</si>
  <si>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</si>
  <si>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</si>
  <si>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</si>
  <si>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</si>
  <si>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</si>
  <si>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</si>
  <si>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</si>
  <si>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</si>
  <si>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</si>
  <si>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</si>
  <si>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</si>
  <si>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</si>
  <si>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</si>
  <si>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</si>
  <si>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</si>
  <si>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</si>
  <si>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</si>
  <si>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</si>
  <si>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</si>
  <si>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</si>
  <si>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</si>
  <si>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</si>
  <si>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</si>
  <si>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</si>
  <si>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</si>
  <si>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</si>
  <si>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</si>
  <si>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</si>
  <si>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</si>
  <si>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</si>
  <si>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</si>
  <si>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</si>
  <si>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</si>
  <si>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</si>
  <si>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</si>
  <si>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</si>
  <si>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</si>
  <si>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</si>
  <si>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</si>
  <si>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</si>
  <si>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</si>
  <si>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</si>
  <si>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</si>
  <si>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</si>
  <si>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</si>
  <si>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</si>
  <si>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</si>
  <si>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</si>
  <si>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</si>
  <si>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</si>
  <si>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</si>
  <si>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</si>
  <si>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</si>
  <si>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</si>
  <si>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</si>
  <si>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</si>
  <si>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</si>
  <si>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</si>
  <si>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</si>
  <si>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</si>
  <si>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</si>
  <si>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</si>
  <si>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</si>
  <si>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</si>
  <si>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</si>
  <si>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</si>
  <si>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</si>
  <si>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</si>
  <si>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</si>
  <si>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</si>
  <si>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</si>
  <si>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</si>
  <si>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</si>
  <si>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</si>
  <si>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</si>
  <si>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</si>
  <si>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</si>
  <si>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</si>
  <si>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</si>
  <si>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</si>
  <si>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</si>
  <si>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</si>
  <si>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</si>
  <si>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</si>
  <si>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</si>
  <si>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</si>
  <si>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</si>
  <si>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</si>
  <si>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</si>
  <si>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</si>
  <si>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</si>
  <si>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</si>
  <si>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</si>
  <si>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</si>
  <si>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</si>
  <si>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</si>
  <si>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</si>
  <si>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</si>
  <si>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</si>
  <si>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</si>
  <si>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</si>
  <si>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</si>
  <si>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</si>
  <si>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</si>
  <si>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</si>
  <si>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</si>
  <si>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</si>
  <si>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</si>
  <si>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</si>
  <si>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</si>
  <si>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</si>
  <si>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</si>
  <si>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</si>
  <si>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</si>
  <si>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</si>
  <si>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</si>
  <si>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</si>
  <si>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</si>
  <si>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</si>
  <si>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</si>
  <si>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</si>
  <si>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</si>
  <si>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</si>
  <si>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</si>
  <si>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</si>
  <si>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</si>
  <si>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</si>
  <si>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</si>
  <si>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</si>
  <si>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</si>
  <si>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</si>
  <si>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</si>
  <si>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</si>
  <si>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</si>
  <si>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</si>
  <si>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</si>
  <si>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</si>
  <si>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</si>
  <si>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</si>
  <si>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</si>
  <si>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</si>
  <si>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</si>
  <si>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</si>
  <si>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</si>
  <si>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</si>
  <si>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</si>
  <si>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</si>
  <si>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</si>
  <si>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</si>
  <si>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</si>
  <si>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</si>
  <si>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</si>
  <si>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</si>
  <si>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</si>
  <si>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</si>
  <si>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</si>
  <si>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</si>
  <si>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</si>
  <si>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</si>
  <si>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</si>
  <si>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</si>
  <si>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</si>
  <si>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</si>
  <si>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</si>
  <si>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</si>
  <si>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</si>
  <si>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</si>
  <si>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</si>
  <si>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</si>
  <si>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</si>
  <si>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</si>
  <si>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</si>
  <si>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</si>
  <si>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</si>
  <si>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</si>
  <si>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</si>
  <si>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</si>
  <si>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</si>
  <si>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</si>
  <si>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</si>
  <si>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</si>
  <si>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</si>
  <si>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</si>
  <si>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</si>
  <si>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</si>
  <si>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</si>
  <si>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</si>
  <si>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</si>
  <si>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</si>
  <si>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</si>
  <si>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</si>
  <si>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</si>
  <si>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</si>
  <si>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</si>
  <si>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</si>
  <si>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</si>
  <si>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</si>
  <si>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</si>
  <si>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</si>
  <si>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</si>
  <si>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</si>
  <si>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</si>
  <si>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</si>
  <si>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</si>
  <si>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</si>
  <si>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</si>
  <si>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</si>
  <si>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</si>
  <si>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</si>
  <si>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</si>
  <si>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</si>
  <si>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</si>
  <si>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</si>
  <si>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</si>
  <si>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</si>
  <si>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</si>
  <si>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</si>
  <si>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</si>
  <si>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</si>
  <si>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</si>
  <si>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</si>
  <si>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</si>
  <si>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</si>
  <si>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</si>
  <si>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</si>
  <si>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</si>
  <si>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</si>
  <si>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</si>
  <si>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</si>
  <si>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</si>
  <si>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</si>
  <si>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</si>
  <si>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</si>
  <si>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</si>
  <si>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</si>
  <si>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</si>
  <si>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</si>
  <si>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</si>
  <si>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</si>
  <si>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</si>
  <si>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</si>
  <si>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</si>
  <si>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</si>
  <si>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</si>
  <si>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</si>
  <si>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</si>
  <si>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</si>
  <si>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</si>
  <si>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</si>
  <si>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</si>
  <si>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</si>
  <si>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</si>
  <si>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</si>
  <si>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</si>
  <si>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</si>
  <si>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</si>
  <si>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</si>
  <si>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</si>
  <si>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</si>
  <si>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</si>
  <si>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</si>
  <si>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</si>
  <si>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</si>
  <si>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</si>
  <si>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</si>
  <si>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</si>
  <si>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</si>
  <si>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</si>
  <si>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</si>
  <si>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</si>
  <si>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</si>
  <si>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</si>
  <si>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</si>
  <si>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</si>
  <si>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</si>
  <si>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</si>
  <si>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</si>
  <si>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</si>
  <si>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</si>
  <si>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</si>
  <si>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</si>
  <si>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</si>
  <si>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</si>
  <si>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</si>
  <si>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</si>
  <si>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</si>
  <si>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</si>
  <si>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</si>
  <si>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</si>
  <si>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</si>
  <si>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</si>
  <si>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</si>
  <si>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</si>
  <si>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</si>
  <si>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</si>
  <si>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</si>
  <si>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</si>
  <si>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</si>
  <si>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</si>
  <si>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</si>
  <si>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</si>
  <si>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</si>
  <si>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</si>
  <si>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</si>
  <si>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</si>
  <si>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</si>
  <si>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</si>
  <si>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</si>
  <si>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</si>
  <si>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</si>
  <si>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</si>
  <si>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</si>
  <si>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</si>
  <si>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</si>
  <si>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</si>
  <si>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</si>
  <si>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</si>
  <si>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</si>
  <si>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</si>
  <si>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</si>
  <si>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</si>
  <si>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</si>
  <si>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</si>
  <si>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</si>
  <si>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</si>
  <si>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</si>
  <si>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</si>
  <si>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</si>
  <si>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</si>
  <si>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</si>
  <si>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</si>
  <si>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</si>
  <si>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</si>
  <si>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</si>
  <si>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</si>
  <si>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</si>
  <si>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</si>
  <si>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</si>
  <si>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</si>
  <si>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</si>
  <si>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</si>
  <si>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</si>
  <si>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</si>
  <si>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</si>
  <si>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</si>
  <si>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</si>
  <si>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</si>
  <si>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</si>
  <si>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</si>
  <si>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</si>
  <si>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</si>
  <si>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</si>
  <si>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</si>
  <si>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</si>
  <si>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</si>
  <si>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</si>
  <si>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</si>
  <si>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</si>
  <si>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</si>
  <si>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</si>
  <si>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</si>
  <si>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</si>
  <si>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</si>
  <si>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</si>
  <si>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</si>
  <si>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</si>
  <si>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</si>
  <si>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</si>
  <si>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</si>
  <si>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</si>
  <si>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</si>
  <si>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</si>
  <si>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</si>
  <si>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</si>
  <si>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</si>
  <si>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</si>
  <si>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</si>
  <si>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</si>
  <si>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</si>
  <si>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</si>
  <si>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</si>
  <si>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</si>
  <si>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</si>
  <si>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</si>
  <si>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</si>
  <si>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</si>
  <si>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</si>
  <si>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</si>
  <si>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</si>
  <si>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</si>
  <si>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</si>
  <si>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</si>
  <si>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</si>
  <si>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</si>
  <si>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</si>
  <si>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</si>
  <si>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</si>
  <si>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</si>
  <si>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</si>
  <si>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</si>
  <si>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</si>
  <si>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</si>
  <si>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</si>
  <si>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</si>
  <si>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</si>
  <si>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</si>
  <si>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</si>
  <si>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</si>
  <si>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</si>
  <si>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</si>
  <si>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</si>
  <si>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</si>
  <si>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</si>
  <si>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</si>
  <si>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</si>
  <si>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</si>
  <si>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</si>
  <si>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</si>
  <si>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</si>
  <si>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</si>
  <si>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</si>
  <si>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</si>
  <si>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</si>
  <si>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</si>
  <si>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</si>
  <si>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</si>
  <si>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</si>
  <si>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</si>
  <si>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</si>
  <si>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</si>
  <si>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</si>
  <si>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</si>
  <si>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</si>
  <si>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</si>
  <si>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</si>
  <si>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</si>
  <si>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</si>
  <si>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</si>
  <si>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</si>
  <si>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</si>
  <si>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</si>
  <si>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</si>
  <si>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</si>
  <si>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</si>
  <si>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</si>
  <si>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</si>
  <si>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</si>
  <si>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</si>
  <si>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</si>
  <si>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</si>
  <si>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</si>
  <si>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</si>
  <si>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</si>
  <si>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</si>
  <si>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</si>
  <si>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</si>
  <si>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</si>
  <si>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</si>
  <si>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</si>
  <si>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</si>
  <si>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</si>
  <si>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</si>
  <si>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</si>
  <si>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</si>
  <si>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</si>
  <si>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</si>
  <si>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</si>
  <si>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</si>
  <si>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</si>
  <si>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</si>
  <si>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</si>
  <si>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</si>
  <si>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</si>
  <si>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</si>
  <si>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</si>
  <si>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</si>
  <si>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</si>
  <si>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</si>
  <si>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</si>
  <si>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</si>
  <si>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</si>
  <si>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</si>
  <si>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</si>
  <si>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</si>
  <si>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</si>
  <si>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</si>
  <si>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</si>
  <si>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</si>
  <si>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</si>
  <si>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</si>
  <si>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</si>
  <si>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</si>
  <si>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</si>
  <si>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</si>
  <si>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</si>
  <si>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</si>
  <si>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</si>
  <si>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</si>
  <si>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</si>
  <si>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</si>
  <si>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</si>
  <si>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</si>
  <si>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</si>
  <si>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</si>
  <si>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</si>
  <si>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</si>
  <si>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</si>
  <si>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</si>
  <si>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</si>
  <si>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</si>
  <si>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</si>
  <si>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</si>
  <si>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</si>
  <si>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</si>
  <si>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</si>
  <si>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</si>
  <si>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</si>
  <si>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</si>
  <si>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</si>
  <si>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</si>
  <si>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</si>
  <si>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</si>
  <si>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</si>
  <si>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</si>
  <si>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</si>
  <si>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</si>
  <si>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</si>
  <si>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</si>
  <si>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</si>
  <si>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</si>
  <si>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</si>
  <si>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</si>
  <si>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</si>
  <si>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</si>
  <si>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</si>
  <si>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</si>
  <si>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</si>
  <si>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</si>
  <si>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</si>
  <si>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</si>
  <si>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</si>
  <si>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</si>
  <si>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</si>
  <si>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</si>
  <si>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</si>
  <si>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</si>
  <si>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</si>
  <si>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</si>
  <si>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</si>
  <si>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</si>
  <si>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</si>
  <si>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</si>
  <si>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</si>
  <si>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</si>
  <si>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</si>
  <si>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</si>
  <si>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</si>
  <si>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</si>
  <si>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</si>
  <si>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</si>
  <si>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</si>
  <si>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</si>
  <si>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</si>
  <si>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</si>
  <si>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</si>
  <si>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</si>
  <si>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</si>
  <si>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</si>
  <si>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</si>
  <si>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</si>
  <si>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</si>
  <si>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</si>
  <si>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</si>
  <si>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</si>
  <si>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</si>
  <si>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</si>
  <si>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</si>
  <si>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</si>
  <si>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</si>
  <si>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</si>
  <si>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</si>
  <si>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</si>
  <si>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</si>
  <si>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</si>
  <si>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</si>
  <si>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</si>
  <si>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</si>
  <si>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</si>
  <si>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</si>
  <si>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</si>
  <si>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</si>
  <si>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</si>
  <si>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</si>
  <si>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</si>
  <si>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</si>
  <si>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</si>
  <si>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</si>
  <si>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</si>
  <si>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</si>
  <si>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</si>
  <si>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</si>
  <si>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</si>
  <si>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</si>
  <si>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</si>
  <si>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</si>
  <si>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</si>
  <si>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</si>
  <si>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</si>
  <si>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</si>
  <si>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</si>
  <si>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</si>
  <si>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</si>
  <si>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</si>
  <si>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</si>
  <si>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</si>
  <si>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</si>
  <si>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</si>
  <si>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</si>
  <si>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</si>
  <si>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</si>
  <si>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</si>
  <si>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</si>
  <si>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</si>
  <si>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</si>
  <si>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</si>
  <si>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</si>
  <si>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</si>
  <si>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</si>
  <si>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</si>
  <si>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</si>
  <si>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</si>
  <si>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</si>
  <si>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</si>
  <si>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</si>
  <si>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</si>
  <si>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</si>
  <si>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</si>
  <si>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</si>
  <si>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</si>
  <si>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</si>
  <si>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</si>
  <si>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</si>
  <si>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</si>
  <si>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</si>
  <si>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</si>
  <si>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</si>
  <si>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</si>
  <si>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</si>
  <si>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</si>
  <si>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</si>
  <si>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</si>
  <si>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</si>
  <si>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</si>
  <si>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</si>
  <si>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</si>
  <si>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</si>
  <si>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</si>
  <si>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</si>
  <si>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</si>
  <si>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</si>
  <si>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</si>
  <si>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</si>
  <si>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</si>
  <si>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</si>
  <si>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</si>
  <si>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</si>
  <si>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</si>
  <si>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</si>
  <si>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</si>
  <si>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</si>
  <si>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</si>
  <si>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</si>
  <si>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</si>
  <si>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</si>
  <si>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</si>
  <si>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</si>
  <si>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</si>
  <si>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</si>
  <si>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</si>
  <si>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</si>
  <si>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</si>
  <si>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</si>
  <si>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</si>
  <si>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</si>
  <si>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</si>
  <si>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</si>
  <si>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</si>
  <si>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</si>
  <si>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</si>
  <si>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</si>
  <si>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</si>
  <si>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</si>
  <si>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</si>
  <si>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</si>
  <si>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</si>
  <si>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</si>
  <si>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</si>
  <si>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</si>
  <si>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</si>
  <si>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</si>
  <si>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</si>
  <si>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</si>
  <si>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</si>
  <si>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</si>
  <si>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</si>
  <si>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</si>
  <si>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</si>
  <si>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</si>
  <si>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</si>
  <si>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</si>
  <si>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</si>
  <si>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</si>
  <si>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</si>
  <si>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</si>
  <si>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</si>
  <si>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</si>
  <si>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</si>
  <si>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</si>
  <si>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</si>
  <si>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</si>
  <si>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</si>
  <si>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</si>
  <si>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</si>
  <si>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</si>
  <si>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</si>
  <si>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</si>
  <si>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</si>
  <si>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</si>
  <si>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</si>
  <si>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</si>
  <si>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</si>
  <si>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</si>
  <si>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</si>
  <si>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</si>
  <si>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</si>
  <si>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</si>
  <si>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</si>
  <si>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</si>
  <si>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</si>
  <si>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</si>
  <si>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</si>
  <si>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</si>
  <si>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</si>
  <si>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</si>
  <si>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</si>
  <si>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</si>
  <si>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</si>
  <si>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</si>
  <si>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</si>
  <si>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</si>
  <si>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</si>
  <si>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</si>
  <si>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</si>
  <si>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</si>
  <si>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</si>
  <si>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</si>
  <si>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</si>
  <si>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</si>
  <si>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</si>
  <si>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</si>
  <si>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</si>
  <si>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</si>
  <si>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</si>
  <si>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</si>
  <si>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</si>
  <si>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</si>
  <si>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</si>
  <si>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</si>
  <si>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</si>
  <si>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</si>
  <si>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</si>
  <si>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</si>
  <si>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</si>
  <si>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</si>
  <si>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</si>
  <si>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</si>
  <si>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</si>
  <si>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</si>
  <si>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</si>
  <si>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</si>
  <si>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</si>
  <si>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</si>
  <si>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</si>
  <si>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</si>
  <si>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</si>
  <si>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</si>
  <si>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</si>
  <si>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</si>
  <si>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</si>
  <si>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</si>
  <si>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</si>
  <si>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</si>
  <si>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</si>
  <si>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</si>
  <si>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</si>
  <si>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</si>
  <si>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</si>
  <si>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</si>
  <si>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</si>
  <si>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</si>
  <si>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</si>
  <si>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</si>
  <si>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</si>
  <si>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</si>
  <si>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</si>
  <si>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</si>
  <si>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</si>
  <si>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</si>
  <si>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</si>
  <si>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</si>
  <si>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</si>
  <si>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</si>
  <si>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</si>
  <si>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</si>
  <si>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</si>
  <si>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</si>
  <si>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</si>
  <si>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</si>
  <si>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</si>
  <si>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</si>
  <si>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</si>
  <si>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</si>
  <si>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</si>
  <si>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</si>
  <si>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</si>
  <si>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</si>
  <si>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</si>
  <si>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</si>
  <si>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</si>
  <si>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</si>
  <si>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</si>
  <si>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</si>
  <si>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</si>
  <si>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</si>
  <si>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</si>
  <si>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</si>
  <si>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</si>
  <si>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</si>
  <si>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</si>
  <si>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</si>
  <si>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</si>
  <si>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</si>
  <si>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</si>
  <si>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</si>
  <si>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</si>
  <si>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</si>
  <si>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</si>
  <si>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</si>
  <si>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</si>
  <si>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</si>
  <si>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</si>
  <si>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</si>
  <si>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</si>
  <si>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</si>
  <si>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</si>
  <si>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</si>
  <si>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</si>
  <si>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</si>
  <si>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</si>
  <si>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</si>
  <si>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</si>
  <si>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</si>
  <si>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</si>
  <si>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</si>
  <si>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</si>
  <si>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</si>
  <si>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</si>
  <si>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</si>
  <si>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</si>
  <si>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</si>
  <si>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</si>
  <si>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</si>
  <si>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</si>
  <si>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</si>
  <si>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</si>
  <si>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</si>
  <si>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</si>
  <si>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</si>
  <si>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</si>
  <si>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</si>
  <si>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</si>
  <si>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</si>
  <si>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</si>
  <si>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</si>
  <si>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</si>
  <si>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</si>
  <si>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</si>
  <si>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</si>
  <si>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</si>
  <si>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</si>
  <si>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</si>
  <si>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</si>
  <si>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</si>
  <si>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</si>
  <si>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</si>
  <si>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</si>
  <si>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</si>
  <si>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</si>
  <si>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</si>
  <si>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</si>
  <si>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</si>
  <si>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</si>
  <si>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</si>
  <si>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</si>
  <si>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</si>
  <si>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</si>
  <si>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</si>
  <si>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</si>
  <si>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</si>
  <si>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</si>
  <si>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</si>
  <si>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</si>
  <si>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</si>
  <si>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</si>
  <si>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</si>
  <si>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</si>
  <si>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</si>
  <si>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</si>
  <si>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</si>
  <si>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</si>
  <si>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</si>
  <si>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</si>
  <si>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</si>
  <si>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</si>
  <si>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</si>
  <si>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</si>
  <si>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</si>
  <si>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</si>
  <si>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</si>
  <si>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</si>
  <si>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</si>
  <si>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</si>
  <si>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</si>
  <si>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</si>
  <si>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</si>
  <si>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</si>
  <si>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</si>
  <si>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</si>
  <si>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</si>
  <si>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</si>
  <si>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</si>
  <si>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</si>
  <si>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</si>
  <si>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</si>
  <si>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</si>
  <si>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</si>
  <si>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</si>
  <si>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</si>
  <si>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</si>
  <si>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</si>
  <si>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</si>
  <si>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</si>
  <si>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</si>
  <si>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</si>
  <si>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</si>
  <si>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</si>
  <si>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</si>
  <si>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</si>
  <si>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</si>
  <si>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</si>
  <si>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</si>
  <si>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</si>
  <si>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</si>
  <si>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</si>
  <si>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</si>
  <si>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</si>
  <si>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</si>
  <si>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</si>
  <si>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</si>
  <si>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</si>
  <si>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</si>
  <si>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</si>
  <si>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</si>
  <si>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</si>
  <si>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</si>
  <si>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</si>
  <si>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</si>
  <si>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</si>
  <si>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</si>
  <si>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</si>
  <si>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</si>
  <si>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</si>
  <si>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</si>
  <si>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</si>
  <si>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</si>
  <si>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</si>
  <si>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</si>
  <si>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</si>
  <si>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</si>
  <si>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</si>
  <si>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</si>
  <si>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</si>
  <si>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</si>
  <si>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</si>
  <si>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</si>
  <si>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</si>
  <si>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</si>
  <si>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</si>
  <si>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</si>
  <si>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</si>
  <si>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</si>
  <si>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</si>
  <si>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</si>
  <si>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</si>
  <si>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</si>
  <si>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</si>
  <si>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</si>
  <si>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</si>
  <si>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</si>
  <si>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</si>
  <si>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</si>
  <si>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</si>
  <si>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</si>
  <si>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</si>
  <si>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</si>
  <si>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</si>
  <si>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</si>
  <si>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</si>
  <si>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</si>
  <si>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</si>
  <si>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</si>
  <si>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</si>
  <si>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</si>
  <si>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</si>
  <si>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</si>
  <si>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</si>
  <si>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</si>
  <si>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</si>
  <si>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</si>
  <si>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</si>
  <si>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</si>
  <si>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</si>
  <si>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</si>
  <si>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</si>
  <si>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</si>
  <si>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</si>
  <si>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</si>
  <si>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</si>
  <si>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</si>
  <si>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</si>
  <si>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</si>
  <si>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</si>
  <si>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</si>
  <si>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</si>
  <si>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</si>
  <si>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</si>
  <si>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</si>
  <si>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</si>
  <si>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</si>
  <si>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</si>
  <si>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</si>
  <si>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</si>
  <si>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</si>
  <si>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</si>
  <si>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</si>
  <si>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</si>
  <si>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</si>
  <si>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</si>
  <si>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</si>
  <si>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</si>
  <si>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</si>
  <si>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</si>
  <si>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</si>
  <si>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</si>
  <si>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</si>
  <si>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</si>
  <si>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</si>
  <si>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</si>
  <si>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</si>
  <si>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</si>
  <si>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</si>
  <si>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</si>
  <si>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</si>
  <si>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</si>
  <si>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</si>
  <si>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</si>
  <si>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</si>
  <si>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</si>
  <si>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</si>
  <si>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</si>
  <si>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</si>
  <si>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</si>
  <si>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</si>
  <si>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</si>
  <si>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</si>
  <si>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</si>
  <si>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</si>
  <si>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</si>
  <si>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</si>
  <si>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</si>
  <si>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</si>
  <si>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</si>
  <si>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</si>
  <si>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</si>
  <si>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</si>
  <si>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</si>
  <si>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</si>
  <si>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</si>
  <si>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</si>
  <si>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</si>
  <si>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</si>
  <si>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</si>
  <si>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</si>
  <si>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</si>
  <si>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</si>
  <si>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</si>
  <si>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</si>
  <si>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</si>
  <si>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</si>
  <si>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</si>
  <si>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</si>
  <si>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</si>
  <si>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</si>
  <si>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</si>
  <si>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</si>
  <si>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</si>
  <si>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</si>
  <si>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</si>
  <si>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</si>
  <si>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</si>
  <si>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</si>
  <si>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</si>
  <si>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</si>
  <si>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</si>
  <si>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</si>
  <si>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</si>
  <si>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</si>
  <si>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</si>
  <si>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</si>
  <si>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</si>
  <si>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</si>
  <si>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</si>
  <si>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</si>
  <si>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</si>
  <si>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</si>
  <si>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</si>
  <si>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</si>
  <si>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</si>
  <si>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</si>
  <si>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</si>
  <si>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</si>
  <si>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</si>
  <si>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</si>
  <si>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</si>
  <si>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</si>
  <si>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</si>
  <si>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</si>
  <si>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</si>
  <si>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</si>
  <si>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</si>
  <si>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</si>
  <si>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</si>
  <si>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</si>
  <si>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</si>
  <si>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</si>
  <si>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</si>
  <si>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</si>
  <si>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</si>
  <si>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</si>
  <si>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</si>
  <si>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</si>
  <si>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</si>
  <si>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</si>
  <si>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</si>
  <si>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</si>
  <si>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</si>
  <si>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</si>
  <si>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</si>
  <si>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</si>
  <si>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</si>
  <si>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</si>
  <si>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</si>
  <si>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</si>
  <si>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</si>
  <si>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</si>
  <si>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</si>
  <si>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</si>
  <si>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</si>
  <si>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</si>
  <si>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</si>
  <si>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</si>
  <si>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</si>
  <si>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</si>
  <si>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</si>
  <si>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</si>
  <si>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</si>
  <si>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</si>
  <si>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</si>
  <si>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</si>
  <si>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</si>
  <si>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</si>
  <si>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</si>
  <si>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</si>
  <si>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</si>
  <si>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</si>
  <si>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</si>
  <si>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</si>
  <si>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</si>
  <si>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</si>
  <si>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</si>
  <si>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</si>
  <si>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</si>
  <si>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</si>
  <si>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</si>
  <si>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</si>
  <si>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</si>
  <si>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</si>
  <si>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</si>
  <si>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</si>
  <si>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</si>
  <si>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</si>
  <si>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</si>
  <si>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</si>
  <si>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</si>
  <si>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</si>
  <si>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</si>
  <si>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</si>
  <si>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</si>
  <si>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</si>
  <si>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</si>
  <si>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</si>
  <si>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</si>
  <si>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</si>
  <si>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</si>
  <si>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</si>
  <si>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</si>
  <si>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</si>
  <si>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</si>
  <si>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</si>
  <si>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</si>
  <si>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</si>
  <si>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</si>
  <si>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</si>
  <si>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</si>
  <si>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</si>
  <si>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</si>
  <si>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</si>
  <si>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</si>
  <si>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</si>
  <si>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</si>
  <si>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</si>
  <si>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</si>
  <si>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</si>
  <si>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</si>
  <si>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</si>
  <si>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</si>
  <si>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</si>
  <si>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</si>
  <si>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</si>
  <si>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</si>
  <si>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</si>
  <si>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</si>
  <si>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</si>
  <si>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</si>
  <si>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</si>
  <si>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</si>
  <si>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</si>
  <si>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</si>
  <si>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</si>
  <si>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</si>
  <si>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</si>
  <si>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</si>
  <si>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</si>
  <si>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</si>
  <si>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</si>
  <si>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</si>
  <si>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</si>
  <si>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</si>
  <si>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</si>
  <si>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</si>
  <si>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</si>
  <si>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</si>
  <si>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</si>
  <si>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</si>
  <si>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</si>
  <si>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</si>
  <si>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</si>
  <si>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</si>
  <si>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</si>
  <si>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</si>
  <si>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</si>
  <si>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</si>
  <si>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</si>
  <si>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</si>
  <si>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</si>
  <si>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</si>
  <si>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</si>
  <si>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</si>
  <si>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</si>
  <si>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</si>
  <si>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</si>
  <si>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</si>
  <si>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</si>
  <si>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</si>
  <si>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</si>
  <si>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</si>
  <si>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</si>
  <si>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</si>
  <si>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</si>
  <si>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</si>
  <si>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</si>
  <si>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</si>
  <si>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</si>
  <si>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</si>
  <si>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</si>
  <si>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</si>
  <si>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</si>
  <si>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</si>
  <si>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</si>
  <si>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</si>
  <si>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</si>
  <si>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</si>
  <si>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</si>
  <si>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</si>
  <si>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</si>
  <si>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</si>
  <si>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</si>
  <si>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</si>
  <si>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</si>
  <si>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</si>
  <si>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</si>
  <si>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</si>
  <si>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</si>
  <si>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</si>
  <si>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</si>
  <si>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</si>
  <si>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</si>
  <si>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</si>
  <si>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</si>
  <si>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</si>
  <si>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</si>
  <si>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</si>
  <si>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</si>
  <si>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</si>
  <si>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</si>
  <si>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</si>
  <si>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</si>
  <si>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</si>
  <si>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</si>
  <si>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</si>
  <si>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</si>
  <si>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</si>
  <si>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</si>
  <si>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</si>
  <si>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</si>
  <si>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</si>
  <si>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</si>
  <si>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</si>
  <si>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</si>
  <si>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</si>
  <si>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</si>
  <si>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</si>
  <si>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</si>
  <si>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</si>
  <si>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</si>
  <si>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</si>
  <si>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</si>
  <si>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</si>
  <si>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</si>
  <si>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</si>
  <si>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</si>
  <si>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</si>
  <si>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</si>
  <si>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</si>
  <si>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</si>
  <si>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</si>
  <si>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</si>
  <si>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</si>
  <si>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</si>
  <si>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</si>
  <si>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</si>
  <si>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</si>
  <si>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</si>
  <si>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</si>
  <si>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</si>
  <si>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</si>
  <si>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</si>
  <si>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</si>
  <si>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</si>
  <si>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</si>
  <si>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</si>
  <si>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</si>
  <si>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</si>
  <si>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</si>
  <si>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</si>
  <si>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</si>
  <si>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</si>
  <si>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</si>
  <si>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</si>
  <si>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</si>
  <si>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</si>
  <si>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</si>
  <si>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</si>
  <si>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</si>
  <si>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</si>
  <si>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</si>
  <si>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</si>
  <si>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</si>
  <si>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</si>
  <si>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</si>
  <si>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</si>
  <si>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</si>
  <si>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</si>
  <si>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</si>
  <si>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</si>
  <si>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</si>
  <si>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</si>
  <si>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</si>
  <si>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</si>
  <si>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</si>
  <si>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</si>
  <si>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</si>
  <si>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</si>
  <si>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</si>
  <si>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</si>
  <si>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</si>
  <si>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</si>
  <si>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</si>
  <si>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</si>
  <si>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</si>
  <si>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</si>
  <si>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</si>
  <si>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</si>
  <si>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</si>
  <si>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</si>
  <si>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</si>
  <si>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</si>
  <si>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</si>
  <si>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</si>
  <si>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</si>
  <si>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</si>
  <si>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</si>
  <si>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</si>
  <si>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</si>
  <si>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</si>
  <si>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</si>
  <si>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</si>
  <si>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</si>
  <si>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</si>
  <si>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</si>
  <si>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</si>
  <si>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</si>
  <si>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</si>
  <si>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</si>
  <si>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</si>
  <si>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</si>
  <si>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</si>
  <si>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</si>
  <si>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</si>
  <si>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</si>
  <si>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</si>
  <si>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</si>
  <si>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</si>
  <si>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</si>
  <si>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</si>
  <si>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</si>
  <si>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</si>
  <si>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</si>
  <si>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</si>
  <si>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</si>
  <si>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</si>
  <si>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</si>
  <si>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</si>
  <si>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</si>
  <si>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</si>
  <si>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</si>
  <si>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</si>
  <si>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</si>
  <si>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</si>
  <si>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</si>
  <si>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</si>
  <si>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</si>
  <si>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</si>
  <si>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</si>
  <si>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</si>
  <si>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</si>
  <si>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</si>
  <si>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</si>
  <si>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</si>
  <si>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</si>
  <si>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</si>
  <si>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</si>
  <si>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</si>
  <si>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</si>
  <si>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</si>
  <si>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</si>
  <si>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</si>
  <si>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</si>
  <si>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</si>
  <si>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</si>
  <si>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</si>
  <si>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</si>
  <si>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</si>
  <si>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</si>
  <si>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</si>
  <si>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</si>
  <si>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</si>
  <si>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</si>
  <si>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</si>
  <si>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</si>
  <si>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</si>
  <si>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</si>
  <si>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</si>
  <si>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</si>
  <si>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</si>
  <si>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</si>
  <si>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</si>
  <si>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</si>
  <si>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</si>
  <si>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</si>
  <si>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</si>
  <si>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</si>
  <si>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</si>
  <si>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</si>
  <si>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</si>
  <si>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</si>
  <si>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</si>
  <si>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</si>
  <si>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</si>
  <si>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</si>
  <si>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</si>
  <si>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</si>
  <si>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</si>
  <si>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</si>
  <si>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</si>
  <si>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</si>
  <si>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</si>
  <si>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</si>
  <si>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</si>
  <si>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</si>
  <si>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</si>
  <si>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</si>
  <si>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</si>
  <si>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</si>
  <si>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</si>
  <si>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</si>
  <si>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</si>
  <si>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</si>
  <si>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</si>
  <si>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</si>
  <si>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</si>
  <si>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</si>
  <si>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</si>
  <si>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</si>
  <si>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</si>
  <si>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</si>
  <si>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</si>
  <si>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</si>
  <si>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</si>
  <si>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</si>
  <si>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</si>
  <si>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</si>
  <si>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</si>
  <si>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</si>
  <si>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</si>
  <si>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</si>
  <si>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</si>
  <si>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</si>
  <si>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</si>
  <si>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</si>
  <si>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</si>
  <si>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</si>
  <si>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</si>
  <si>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</si>
  <si>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</si>
  <si>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</si>
  <si>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</si>
  <si>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</si>
  <si>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</si>
  <si>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</si>
  <si>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</si>
  <si>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</si>
  <si>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</si>
  <si>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</si>
  <si>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</si>
  <si>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</si>
  <si>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</si>
  <si>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</si>
  <si>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</si>
  <si>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</si>
  <si>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</si>
  <si>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</si>
  <si>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</si>
  <si>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</si>
  <si>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</si>
  <si>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</si>
  <si>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</si>
  <si>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</si>
  <si>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</si>
  <si>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</si>
  <si>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</si>
  <si>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</si>
  <si>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</si>
  <si>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</si>
  <si>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</si>
  <si>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</si>
  <si>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</si>
  <si>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</si>
  <si>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</si>
  <si>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</si>
  <si>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</si>
  <si>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</si>
  <si>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</si>
  <si>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</si>
  <si>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</si>
  <si>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</si>
  <si>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</si>
  <si>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</si>
  <si>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</si>
  <si>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</si>
  <si>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</si>
  <si>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</si>
  <si>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</si>
  <si>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</si>
  <si>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</si>
  <si>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</si>
  <si>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</si>
  <si>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</si>
  <si>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</si>
  <si>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</si>
  <si>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</si>
  <si>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</si>
  <si>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</si>
  <si>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</si>
  <si>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</si>
  <si>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</si>
  <si>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</si>
  <si>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</si>
  <si>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</si>
  <si>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</si>
  <si>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</si>
  <si>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</si>
  <si>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</si>
  <si>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</si>
  <si>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</si>
  <si>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</si>
  <si>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</si>
  <si>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</si>
  <si>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</si>
  <si>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</si>
  <si>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</si>
  <si>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</si>
  <si>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</si>
  <si>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</si>
  <si>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</si>
  <si>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</si>
  <si>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</si>
  <si>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</si>
  <si>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</si>
  <si>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</si>
  <si>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</si>
  <si>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</si>
  <si>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</si>
  <si>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</si>
  <si>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</si>
  <si>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</si>
  <si>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</si>
  <si>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</si>
  <si>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</si>
  <si>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</si>
  <si>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</si>
  <si>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</si>
  <si>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</si>
  <si>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</si>
  <si>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</si>
  <si>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</si>
  <si>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</si>
  <si>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</si>
  <si>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</si>
  <si>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</si>
  <si>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</si>
  <si>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</si>
  <si>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</si>
  <si>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</si>
  <si>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</si>
  <si>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</si>
  <si>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</si>
  <si>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</si>
  <si>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</si>
  <si>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</si>
  <si>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</si>
  <si>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</si>
  <si>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</si>
  <si>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</si>
  <si>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</si>
  <si>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</si>
  <si>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</si>
  <si>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</si>
  <si>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</si>
  <si>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</si>
  <si>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</si>
  <si>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</si>
  <si>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</si>
  <si>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</si>
  <si>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</si>
  <si>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</si>
  <si>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</si>
  <si>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</si>
  <si>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</si>
  <si>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</si>
  <si>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</si>
  <si>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</si>
  <si>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</si>
  <si>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</si>
  <si>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</si>
  <si>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</si>
  <si>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</si>
  <si>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</si>
  <si>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</si>
  <si>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</si>
  <si>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</si>
  <si>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</si>
  <si>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</si>
  <si>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</si>
  <si>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</si>
  <si>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</si>
  <si>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</si>
  <si>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</si>
  <si>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</si>
  <si>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</si>
  <si>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</si>
  <si>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</si>
  <si>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</si>
  <si>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</si>
  <si>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</si>
  <si>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</si>
  <si>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</si>
  <si>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</si>
  <si>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</si>
  <si>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</si>
  <si>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</si>
  <si>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</si>
  <si>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</si>
  <si>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</si>
  <si>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</si>
  <si>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</si>
  <si>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</si>
  <si>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</si>
  <si>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</si>
  <si>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</si>
  <si>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</si>
  <si>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</si>
  <si>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</si>
  <si>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</si>
  <si>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</si>
  <si>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</si>
  <si>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</si>
  <si>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</si>
  <si>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</si>
  <si>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</si>
  <si>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</si>
  <si>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</si>
  <si>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</si>
  <si>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</si>
  <si>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</si>
  <si>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</si>
  <si>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</si>
  <si>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</si>
  <si>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</si>
  <si>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</si>
  <si>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</si>
  <si>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</si>
  <si>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</si>
  <si>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</si>
  <si>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</si>
  <si>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</si>
  <si>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</si>
  <si>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</si>
  <si>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</si>
  <si>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</si>
  <si>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</si>
  <si>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</si>
  <si>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</si>
  <si>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</si>
  <si>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</si>
  <si>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</si>
  <si>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</si>
  <si>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</si>
  <si>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</si>
  <si>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</si>
  <si>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</si>
  <si>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</si>
  <si>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</si>
  <si>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</si>
  <si>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</si>
  <si>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</si>
  <si>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</si>
  <si>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</si>
  <si>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</si>
  <si>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</si>
  <si>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</si>
  <si>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</si>
  <si>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</si>
  <si>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</si>
  <si>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</si>
  <si>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</si>
  <si>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</si>
  <si>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</si>
  <si>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</si>
  <si>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</si>
  <si>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</si>
  <si>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</si>
  <si>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</si>
  <si>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</si>
  <si>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</si>
  <si>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</si>
  <si>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</si>
  <si>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</si>
  <si>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</si>
  <si>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</si>
  <si>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</si>
  <si>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</si>
  <si>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</si>
  <si>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</si>
  <si>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</si>
  <si>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</si>
  <si>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</si>
  <si>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</si>
  <si>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</si>
  <si>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</si>
  <si>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</si>
  <si>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</si>
  <si>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</si>
  <si>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</si>
  <si>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</si>
  <si>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</si>
  <si>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</si>
  <si>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</si>
  <si>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</si>
  <si>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</si>
  <si>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</si>
  <si>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</si>
  <si>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</si>
  <si>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</si>
  <si>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</si>
  <si>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</si>
  <si>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</si>
  <si>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</si>
  <si>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</si>
  <si>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</si>
  <si>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</si>
  <si>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</si>
  <si>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</si>
  <si>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</si>
  <si>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</si>
  <si>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</si>
  <si>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</si>
  <si>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</si>
  <si>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</si>
  <si>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</si>
  <si>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</si>
  <si>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</si>
  <si>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</si>
  <si>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</si>
  <si>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</si>
  <si>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</si>
  <si>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</si>
  <si>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</si>
  <si>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</si>
  <si>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</si>
  <si>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</si>
  <si>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</si>
  <si>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</si>
  <si>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</si>
  <si>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</si>
  <si>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</si>
  <si>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</si>
  <si>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</si>
  <si>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</si>
  <si>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</si>
  <si>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</si>
  <si>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</si>
  <si>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</si>
  <si>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</si>
  <si>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</si>
  <si>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</si>
  <si>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</si>
  <si>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</si>
  <si>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</si>
  <si>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</si>
  <si>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</si>
  <si>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</si>
  <si>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</si>
  <si>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</si>
  <si>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</si>
  <si>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</si>
  <si>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</si>
  <si>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</si>
  <si>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</si>
  <si>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</si>
  <si>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</si>
  <si>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</si>
  <si>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</si>
  <si>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</si>
  <si>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</si>
  <si>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</si>
  <si>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</si>
  <si>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</si>
  <si>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</si>
  <si>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</si>
  <si>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</si>
  <si>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</si>
  <si>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</si>
  <si>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</si>
  <si>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</si>
  <si>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</si>
  <si>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</si>
  <si>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</si>
  <si>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</si>
  <si>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</si>
  <si>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</si>
  <si>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</si>
  <si>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</si>
  <si>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</si>
  <si>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</si>
  <si>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</si>
  <si>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</si>
  <si>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</si>
  <si>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</si>
  <si>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</si>
  <si>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</si>
  <si>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</si>
  <si>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</si>
  <si>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</si>
  <si>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</si>
  <si>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</si>
  <si>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</si>
  <si>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</si>
  <si>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</si>
  <si>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</si>
  <si>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</si>
  <si>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</si>
  <si>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</si>
  <si>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</si>
  <si>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</si>
  <si>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</si>
  <si>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</si>
  <si>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</si>
  <si>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</si>
  <si>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</si>
  <si>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</si>
  <si>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</si>
  <si>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</si>
  <si>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</si>
  <si>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</si>
  <si>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</si>
  <si>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</si>
  <si>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</si>
  <si>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</si>
  <si>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</si>
  <si>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</si>
  <si>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</si>
  <si>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</si>
  <si>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</si>
  <si>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</si>
  <si>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</si>
  <si>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</si>
  <si>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</si>
  <si>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</si>
  <si>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</si>
  <si>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</si>
  <si>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</si>
  <si>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</si>
  <si>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</si>
  <si>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</si>
  <si>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</si>
  <si>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</si>
  <si>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</si>
  <si>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</si>
  <si>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</si>
  <si>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</si>
  <si>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</si>
  <si>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</si>
  <si>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</si>
  <si>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</si>
  <si>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</si>
  <si>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</si>
  <si>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</si>
  <si>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</si>
  <si>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</si>
  <si>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</si>
  <si>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</si>
  <si>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</si>
  <si>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</si>
  <si>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</si>
  <si>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</si>
  <si>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</si>
  <si>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</si>
  <si>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</si>
  <si>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</si>
  <si>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</si>
  <si>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</si>
  <si>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</si>
  <si>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</si>
  <si>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</si>
  <si>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</si>
  <si>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</si>
  <si>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</si>
  <si>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</si>
  <si>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</si>
  <si>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</si>
  <si>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</si>
  <si>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</si>
  <si>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</si>
  <si>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</si>
  <si>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</si>
  <si>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</si>
  <si>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</si>
  <si>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</si>
  <si>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</si>
  <si>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</si>
  <si>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</si>
  <si>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</si>
  <si>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</si>
  <si>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</si>
  <si>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</si>
  <si>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</si>
  <si>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</si>
  <si>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</si>
  <si>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</si>
  <si>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</si>
  <si>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</si>
  <si>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</si>
  <si>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</si>
  <si>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</si>
  <si>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</si>
  <si>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</si>
  <si>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</si>
  <si>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</si>
  <si>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</si>
  <si>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</si>
  <si>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</si>
  <si>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</si>
  <si>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</si>
  <si>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</si>
  <si>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</si>
  <si>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</si>
  <si>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</si>
  <si>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</si>
  <si>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</si>
  <si>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</si>
  <si>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</si>
  <si>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</si>
  <si>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</si>
  <si>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</si>
  <si>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</si>
  <si>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</si>
  <si>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</si>
  <si>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</si>
  <si>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</si>
  <si>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</si>
  <si>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</si>
  <si>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</si>
  <si>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</si>
  <si>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</si>
  <si>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</si>
  <si>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</si>
  <si>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</si>
  <si>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</si>
  <si>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</si>
  <si>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</si>
  <si>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</si>
  <si>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</si>
  <si>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</si>
  <si>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</si>
  <si>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</si>
  <si>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</si>
  <si>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</si>
  <si>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</si>
  <si>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</si>
  <si>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</si>
  <si>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</si>
  <si>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</si>
  <si>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</si>
  <si>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</si>
  <si>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</si>
  <si>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</si>
  <si>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</si>
  <si>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</si>
  <si>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</si>
  <si>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</si>
  <si>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</si>
  <si>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</si>
  <si>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</si>
  <si>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</si>
  <si>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</si>
  <si>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</si>
  <si>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</si>
  <si>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</si>
  <si>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</si>
  <si>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</si>
  <si>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</si>
  <si>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</si>
  <si>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</si>
  <si>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</si>
  <si>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</si>
  <si>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</si>
  <si>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</si>
  <si>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</si>
  <si>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</si>
  <si>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</si>
  <si>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</si>
  <si>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</si>
  <si>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</si>
  <si>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</si>
  <si>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</si>
  <si>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</si>
  <si>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</si>
  <si>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</si>
  <si>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</si>
  <si>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</si>
  <si>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</si>
  <si>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</si>
  <si>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</si>
  <si>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</si>
  <si>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</si>
  <si>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</si>
  <si>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</si>
  <si>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</si>
  <si>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</si>
  <si>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</si>
  <si>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</si>
  <si>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</si>
  <si>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</si>
  <si>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</si>
  <si>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</si>
  <si>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</si>
  <si>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</si>
  <si>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</si>
  <si>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</si>
  <si>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</si>
  <si>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</si>
  <si>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</si>
  <si>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</si>
  <si>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</si>
  <si>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</si>
  <si>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</si>
  <si>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</si>
  <si>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</si>
  <si>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</si>
  <si>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</si>
  <si>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</si>
  <si>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</si>
  <si>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</si>
  <si>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</si>
  <si>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</si>
  <si>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</si>
  <si>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</si>
  <si>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</si>
  <si>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</si>
  <si>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</si>
  <si>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</si>
  <si>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</si>
  <si>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</si>
  <si>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</si>
  <si>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</si>
  <si>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</si>
  <si>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</si>
  <si>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</si>
  <si>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</si>
  <si>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</si>
  <si>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</si>
  <si>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</si>
  <si>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</si>
  <si>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</si>
  <si>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</si>
  <si>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</si>
  <si>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</si>
  <si>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</si>
  <si>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</si>
  <si>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</si>
  <si>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</si>
  <si>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</si>
  <si>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</si>
  <si>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</si>
  <si>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</si>
  <si>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</si>
  <si>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</si>
  <si>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</si>
  <si>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</si>
  <si>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</si>
  <si>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</si>
  <si>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</si>
  <si>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</si>
  <si>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</si>
  <si>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</si>
  <si>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</si>
  <si>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</si>
  <si>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</si>
  <si>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</si>
  <si>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</si>
  <si>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</si>
  <si>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</si>
  <si>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</si>
  <si>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</si>
  <si>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</si>
  <si>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</si>
  <si>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</si>
  <si>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</si>
  <si>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</si>
  <si>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</si>
  <si>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</si>
  <si>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</si>
  <si>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</si>
  <si>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</si>
  <si>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</si>
  <si>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</si>
  <si>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</si>
  <si>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</si>
  <si>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</si>
  <si>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</si>
  <si>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</si>
  <si>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</si>
  <si>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</si>
  <si>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</si>
  <si>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</si>
  <si>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</si>
  <si>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</si>
  <si>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</si>
  <si>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</si>
  <si>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</si>
  <si>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</si>
  <si>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</si>
  <si>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</si>
  <si>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</si>
  <si>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</si>
  <si>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</si>
  <si>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</si>
  <si>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</si>
  <si>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</si>
  <si>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</si>
  <si>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</si>
  <si>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</si>
  <si>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</si>
  <si>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</si>
  <si>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</si>
  <si>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</si>
  <si>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</si>
  <si>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</si>
  <si>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</si>
  <si>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</si>
  <si>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</si>
  <si>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</si>
  <si>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</si>
  <si>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</si>
  <si>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</si>
  <si>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</si>
  <si>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</si>
  <si>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</si>
  <si>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</si>
  <si>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</si>
  <si>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</si>
  <si>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</si>
  <si>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</si>
  <si>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</si>
  <si>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</si>
  <si>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</si>
  <si>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</si>
  <si>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</si>
  <si>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</si>
  <si>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</si>
  <si>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</si>
  <si>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</si>
  <si>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</si>
  <si>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</si>
  <si>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</si>
  <si>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</si>
  <si>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</si>
  <si>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</si>
  <si>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</si>
  <si>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</si>
  <si>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</si>
  <si>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</si>
  <si>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</si>
  <si>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</si>
  <si>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</si>
  <si>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</si>
  <si>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</si>
  <si>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</si>
  <si>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</si>
  <si>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</si>
  <si>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</si>
  <si>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</si>
  <si>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</si>
  <si>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</si>
  <si>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</si>
  <si>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</si>
  <si>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</si>
  <si>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</si>
  <si>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</si>
  <si>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</si>
  <si>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</si>
  <si>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</si>
  <si>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</si>
  <si>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</si>
  <si>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</si>
  <si>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</si>
  <si>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</si>
  <si>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</si>
  <si>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</si>
  <si>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</si>
  <si>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</si>
  <si>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</si>
  <si>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</si>
  <si>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</si>
  <si>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</si>
  <si>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</si>
  <si>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</si>
  <si>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</si>
  <si>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</si>
  <si>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</si>
  <si>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</si>
  <si>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</si>
  <si>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</si>
  <si>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</si>
  <si>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</si>
  <si>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</si>
  <si>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</si>
  <si>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</si>
  <si>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</si>
  <si>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</si>
  <si>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</si>
  <si>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</si>
  <si>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</si>
  <si>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</si>
  <si>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</si>
  <si>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</si>
  <si>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</si>
  <si>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</si>
  <si>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</si>
  <si>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</si>
  <si>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</si>
  <si>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</si>
  <si>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</si>
  <si>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</si>
  <si>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</si>
  <si>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</si>
  <si>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</si>
  <si>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</si>
  <si>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</si>
  <si>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</si>
  <si>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</si>
  <si>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</si>
  <si>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</si>
  <si>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</si>
  <si>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</si>
  <si>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</si>
  <si>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</si>
  <si>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</si>
  <si>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</si>
  <si>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</si>
  <si>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</si>
  <si>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</si>
  <si>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</si>
  <si>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</si>
  <si>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</si>
  <si>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</si>
  <si>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</si>
  <si>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</si>
  <si>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</si>
  <si>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</si>
  <si>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</si>
  <si>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</si>
  <si>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</si>
  <si>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</si>
  <si>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</si>
  <si>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</si>
  <si>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</si>
  <si>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</si>
  <si>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</si>
  <si>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</si>
  <si>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</si>
  <si>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</si>
  <si>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</si>
  <si>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</si>
  <si>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</si>
  <si>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</si>
  <si>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</si>
  <si>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</si>
  <si>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</si>
  <si>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</si>
  <si>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</si>
  <si>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</si>
  <si>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</si>
  <si>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</si>
  <si>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</si>
  <si>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</si>
  <si>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</si>
  <si>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</si>
  <si>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</si>
  <si>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</si>
  <si>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</si>
  <si>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</si>
  <si>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</si>
  <si>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</si>
  <si>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</si>
  <si>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</si>
  <si>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</si>
  <si>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</si>
  <si>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</si>
  <si>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</si>
  <si>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</si>
  <si>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</si>
  <si>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</si>
  <si>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</si>
  <si>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</si>
  <si>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</si>
  <si>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</si>
  <si>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</si>
  <si>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</si>
  <si>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</si>
  <si>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</si>
  <si>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</si>
  <si>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</si>
  <si>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</si>
  <si>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</si>
  <si>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</si>
  <si>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</si>
  <si>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</si>
  <si>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</si>
  <si>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</si>
  <si>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</si>
  <si>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</si>
  <si>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</si>
  <si>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</si>
  <si>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</si>
  <si>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</si>
  <si>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</si>
  <si>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</si>
  <si>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</si>
  <si>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</si>
  <si>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</si>
  <si>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</si>
  <si>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</si>
  <si>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</si>
  <si>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</si>
  <si>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</si>
  <si>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</si>
  <si>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</si>
  <si>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</si>
  <si>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</si>
  <si>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</si>
  <si>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</si>
  <si>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</si>
  <si>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</si>
  <si>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</si>
  <si>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</si>
  <si>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</si>
  <si>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</si>
  <si>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</si>
  <si>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</si>
  <si>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</si>
  <si>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</si>
  <si>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</si>
  <si>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</si>
  <si>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</si>
  <si>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</si>
  <si>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</si>
  <si>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</si>
  <si>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</si>
  <si>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</si>
  <si>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</si>
  <si>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</si>
  <si>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</si>
  <si>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</si>
  <si>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</si>
  <si>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</si>
  <si>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</si>
  <si>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</si>
  <si>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</si>
  <si>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</si>
  <si>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</si>
  <si>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</si>
  <si>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</si>
  <si>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</si>
  <si>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</si>
  <si>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</si>
  <si>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</si>
  <si>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</si>
  <si>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</si>
  <si>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</si>
  <si>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</si>
  <si>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</si>
  <si>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</si>
  <si>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</si>
  <si>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</si>
  <si>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</si>
  <si>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</si>
  <si>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</si>
  <si>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</si>
  <si>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</si>
  <si>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</si>
  <si>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</si>
  <si>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</si>
  <si>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</si>
  <si>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</si>
  <si>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</si>
  <si>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</si>
  <si>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</si>
  <si>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</si>
  <si>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</si>
  <si>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</si>
  <si>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</si>
  <si>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</si>
  <si>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</si>
  <si>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</si>
  <si>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</si>
  <si>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</si>
  <si>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</si>
  <si>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</si>
  <si>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</si>
  <si>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</si>
  <si>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</si>
  <si>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</si>
  <si>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</si>
  <si>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</si>
  <si>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</si>
  <si>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</si>
  <si>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</si>
  <si>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</si>
  <si>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</si>
  <si>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</si>
  <si>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</si>
  <si>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</si>
  <si>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</si>
  <si>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</si>
  <si>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</si>
  <si>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</si>
  <si>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</si>
  <si>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</si>
  <si>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</si>
  <si>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</si>
  <si>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</si>
  <si>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</si>
  <si>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</si>
  <si>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</si>
  <si>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</si>
  <si>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</si>
  <si>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</si>
  <si>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</si>
  <si>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</si>
  <si>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</si>
  <si>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</si>
  <si>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</si>
  <si>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</si>
  <si>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</si>
  <si>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</si>
  <si>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</si>
  <si>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</si>
  <si>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</si>
  <si>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</si>
  <si>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</si>
  <si>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</si>
  <si>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</si>
  <si>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</si>
  <si>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</si>
  <si>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</si>
  <si>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</si>
  <si>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</si>
  <si>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</si>
  <si>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</si>
  <si>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</si>
  <si>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</si>
  <si>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</si>
  <si>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</si>
  <si>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</si>
  <si>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</si>
  <si>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</si>
  <si>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</si>
  <si>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</si>
  <si>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</si>
  <si>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</si>
  <si>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</si>
  <si>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</si>
  <si>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</si>
  <si>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</si>
  <si>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</si>
  <si>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</si>
  <si>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</si>
  <si>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</si>
  <si>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</si>
  <si>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</si>
  <si>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</si>
  <si>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</si>
  <si>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</si>
  <si>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</si>
  <si>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</si>
  <si>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</si>
  <si>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</si>
  <si>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</si>
  <si>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</si>
  <si>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</si>
  <si>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</si>
  <si>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</si>
  <si>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</si>
  <si>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</si>
  <si>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</si>
  <si>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</si>
  <si>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</si>
  <si>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</si>
  <si>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</si>
  <si>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</si>
  <si>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</si>
  <si>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</si>
  <si>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</si>
  <si>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</si>
  <si>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</si>
  <si>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</si>
  <si>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</si>
  <si>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</si>
  <si>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</si>
  <si>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</si>
  <si>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</si>
  <si>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</si>
  <si>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</si>
  <si>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</si>
  <si>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</si>
  <si>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</si>
  <si>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</si>
  <si>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</si>
  <si>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</si>
  <si>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</si>
  <si>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</si>
  <si>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</si>
  <si>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</si>
  <si>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</si>
  <si>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</si>
  <si>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</si>
  <si>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</si>
  <si>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</si>
  <si>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</si>
  <si>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</si>
  <si>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</si>
  <si>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</si>
  <si>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</si>
  <si>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</si>
  <si>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</si>
  <si>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</si>
  <si>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</si>
  <si>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</si>
  <si>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</si>
  <si>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</si>
  <si>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</si>
  <si>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</si>
  <si>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</si>
  <si>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</si>
  <si>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</si>
  <si>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</si>
  <si>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</si>
  <si>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</si>
  <si>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</si>
  <si>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</si>
  <si>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</si>
  <si>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</si>
  <si>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</si>
  <si>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</si>
  <si>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</si>
  <si>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</si>
  <si>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</si>
  <si>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</si>
  <si>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</si>
  <si>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</si>
  <si>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</si>
  <si>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</si>
  <si>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</si>
  <si>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</si>
  <si>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</si>
  <si>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</si>
  <si>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</si>
  <si>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</si>
  <si>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</si>
  <si>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</si>
  <si>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</si>
  <si>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</si>
  <si>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</si>
  <si>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</si>
  <si>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</si>
  <si>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</si>
  <si>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</si>
  <si>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</si>
  <si>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</si>
  <si>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</si>
  <si>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</si>
  <si>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</si>
  <si>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</si>
  <si>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</si>
  <si>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</si>
  <si>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</si>
  <si>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</si>
  <si>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</si>
  <si>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</si>
  <si>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</si>
  <si>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</si>
  <si>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</si>
  <si>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</si>
  <si>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</si>
  <si>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</si>
  <si>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</si>
  <si>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</si>
  <si>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</si>
  <si>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</si>
  <si>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</si>
  <si>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</si>
  <si>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</si>
  <si>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</si>
  <si>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</si>
  <si>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</si>
  <si>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</si>
  <si>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</si>
  <si>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</si>
  <si>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</si>
  <si>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</si>
  <si>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</si>
  <si>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</si>
  <si>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</si>
  <si>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</si>
  <si>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</si>
  <si>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</si>
  <si>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</si>
  <si>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</si>
  <si>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</si>
  <si>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</si>
  <si>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</si>
  <si>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</si>
  <si>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</si>
  <si>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</si>
  <si>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</si>
  <si>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</si>
  <si>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</si>
  <si>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</si>
  <si>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</si>
  <si>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</si>
  <si>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</si>
  <si>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</si>
  <si>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</si>
  <si>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</si>
  <si>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</si>
  <si>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</si>
  <si>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</si>
  <si>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</si>
  <si>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</si>
  <si>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</si>
  <si>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</si>
  <si>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</si>
  <si>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</si>
  <si>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</si>
  <si>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</si>
  <si>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</si>
  <si>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</si>
  <si>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</si>
  <si>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</si>
  <si>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</si>
  <si>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</si>
  <si>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</si>
  <si>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</si>
  <si>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</si>
  <si>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</si>
  <si>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</si>
  <si>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</si>
  <si>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</si>
  <si>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</si>
  <si>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</si>
  <si>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</si>
  <si>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</si>
  <si>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</si>
  <si>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</si>
  <si>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</si>
  <si>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</si>
  <si>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</si>
  <si>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</si>
  <si>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</si>
  <si>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</si>
  <si>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</si>
  <si>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</si>
  <si>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</si>
  <si>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</si>
  <si>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</si>
  <si>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</si>
  <si>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</si>
  <si>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</si>
  <si>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</si>
  <si>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</si>
  <si>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</si>
  <si>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</si>
  <si>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</si>
  <si>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</si>
  <si>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</si>
  <si>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</si>
  <si>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</si>
  <si>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</si>
  <si>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</si>
  <si>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</si>
  <si>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</si>
  <si>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</si>
  <si>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</si>
  <si>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</si>
  <si>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</si>
  <si>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</si>
  <si>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</si>
  <si>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</si>
  <si>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</si>
  <si>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</si>
  <si>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</si>
  <si>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</si>
  <si>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</si>
  <si>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</si>
  <si>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</si>
  <si>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</si>
  <si>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</si>
  <si>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</si>
  <si>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</si>
  <si>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</si>
  <si>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</si>
  <si>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</si>
  <si>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</si>
  <si>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</si>
  <si>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</si>
  <si>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</si>
  <si>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</si>
  <si>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</si>
  <si>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</si>
  <si>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</si>
  <si>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</si>
  <si>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</si>
  <si>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</si>
  <si>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</si>
  <si>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</si>
  <si>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</si>
  <si>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</si>
  <si>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</si>
  <si>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</si>
  <si>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</si>
  <si>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</si>
  <si>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</si>
  <si>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</si>
  <si>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</si>
  <si>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</si>
  <si>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</si>
  <si>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</si>
  <si>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</si>
  <si>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</si>
  <si>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</si>
  <si>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</si>
  <si>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</si>
  <si>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</si>
  <si>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</si>
  <si>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</si>
  <si>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</si>
  <si>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</si>
  <si>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</si>
  <si>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</si>
  <si>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</si>
  <si>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</si>
  <si>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</si>
  <si>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</si>
  <si>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</si>
  <si>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</si>
  <si>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</si>
  <si>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</si>
  <si>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</si>
  <si>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</si>
  <si>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</si>
  <si>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</si>
  <si>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</si>
  <si>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</si>
  <si>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</si>
  <si>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</si>
  <si>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</si>
  <si>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</si>
  <si>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</si>
  <si>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</si>
  <si>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</si>
  <si>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</si>
  <si>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</si>
  <si>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</si>
  <si>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</si>
  <si>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</si>
  <si>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</si>
  <si>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</si>
  <si>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</si>
  <si>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</si>
  <si>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</si>
  <si>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</si>
  <si>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</si>
  <si>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</si>
  <si>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</si>
  <si>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</si>
  <si>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</si>
  <si>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</si>
  <si>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</si>
  <si>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</si>
  <si>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</si>
  <si>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</si>
  <si>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</si>
  <si>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</si>
  <si>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</si>
  <si>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</si>
  <si>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</si>
  <si>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</si>
  <si>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</si>
  <si>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</si>
  <si>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</si>
  <si>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</si>
  <si>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</si>
  <si>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</si>
  <si>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</si>
  <si>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</si>
  <si>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</si>
  <si>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</si>
  <si>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</si>
  <si>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</si>
  <si>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</si>
  <si>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</si>
  <si>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</si>
  <si>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</si>
  <si>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</si>
  <si>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</si>
  <si>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</si>
  <si>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</si>
  <si>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</si>
  <si>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</si>
  <si>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</si>
  <si>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</si>
  <si>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</si>
  <si>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</si>
  <si>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</si>
  <si>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</si>
  <si>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</si>
  <si>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</si>
  <si>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</si>
  <si>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</si>
  <si>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</si>
  <si>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</si>
  <si>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</si>
  <si>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</si>
  <si>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</si>
  <si>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</si>
  <si>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</si>
  <si>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</si>
  <si>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</si>
  <si>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</si>
  <si>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</si>
  <si>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</si>
  <si>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</si>
  <si>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</si>
  <si>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</si>
  <si>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</si>
  <si>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</si>
  <si>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</si>
  <si>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</si>
  <si>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</si>
  <si>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</si>
  <si>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</si>
  <si>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</si>
  <si>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</si>
  <si>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</si>
  <si>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</si>
  <si>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</si>
  <si>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</si>
  <si>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</si>
  <si>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</si>
  <si>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</si>
  <si>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</si>
  <si>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</si>
  <si>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</si>
  <si>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</si>
  <si>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</si>
  <si>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</si>
  <si>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</si>
  <si>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</si>
  <si>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</si>
  <si>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</si>
  <si>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</si>
  <si>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</si>
  <si>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</si>
  <si>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</si>
  <si>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</si>
  <si>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</si>
  <si>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</si>
  <si>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</si>
  <si>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</si>
  <si>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</si>
  <si>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</si>
  <si>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</si>
  <si>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</si>
  <si>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</si>
  <si>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</si>
  <si>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</si>
  <si>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</si>
  <si>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</si>
  <si>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</si>
  <si>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</si>
  <si>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</si>
  <si>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</si>
  <si>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</si>
  <si>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</si>
  <si>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</si>
  <si>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</si>
  <si>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</si>
  <si>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</si>
  <si>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</si>
  <si>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</si>
  <si>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</si>
  <si>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</si>
  <si>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</si>
  <si>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</si>
  <si>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</si>
  <si>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</si>
  <si>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</si>
  <si>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</si>
  <si>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</si>
  <si>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</si>
  <si>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</si>
  <si>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</si>
  <si>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</si>
  <si>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</si>
  <si>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</si>
  <si>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</si>
  <si>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</si>
  <si>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</si>
  <si>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</si>
  <si>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</si>
  <si>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</si>
  <si>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</si>
  <si>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</si>
  <si>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</si>
  <si>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</si>
  <si>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</si>
  <si>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</si>
  <si>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</si>
  <si>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</si>
  <si>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</si>
  <si>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</si>
  <si>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</si>
  <si>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</si>
  <si>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</si>
  <si>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</si>
  <si>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</si>
  <si>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</si>
  <si>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</si>
  <si>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</si>
  <si>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</si>
  <si>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</si>
  <si>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</si>
  <si>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</si>
  <si>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</si>
  <si>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</si>
  <si>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</si>
  <si>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</si>
  <si>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</si>
  <si>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</si>
  <si>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</si>
  <si>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</si>
  <si>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</si>
  <si>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</si>
  <si>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</si>
  <si>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</si>
  <si>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</si>
  <si>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</si>
  <si>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</si>
  <si>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</si>
  <si>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</si>
  <si>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</si>
  <si>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</si>
  <si>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</si>
  <si>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</si>
  <si>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</si>
  <si>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</si>
  <si>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</si>
  <si>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</si>
  <si>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</si>
  <si>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</si>
  <si>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</si>
  <si>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</si>
  <si>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</si>
  <si>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</si>
  <si>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</si>
  <si>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</si>
  <si>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</si>
  <si>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</si>
  <si>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</si>
  <si>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</si>
  <si>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</si>
  <si>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</si>
  <si>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</si>
  <si>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</si>
  <si>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</si>
  <si>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</si>
  <si>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</si>
  <si>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</si>
  <si>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</si>
  <si>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</si>
  <si>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</si>
  <si>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</si>
  <si>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</si>
  <si>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</si>
  <si>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</si>
  <si>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</si>
  <si>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</si>
  <si>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</si>
  <si>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</si>
  <si>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</si>
  <si>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</si>
  <si>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</si>
  <si>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</si>
  <si>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</si>
  <si>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</si>
  <si>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</si>
  <si>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</si>
  <si>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</si>
  <si>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</si>
  <si>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</si>
  <si>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</si>
  <si>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</si>
  <si>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</si>
  <si>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</si>
  <si>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</si>
  <si>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</si>
  <si>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</si>
  <si>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</si>
  <si>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</si>
  <si>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</si>
  <si>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</si>
  <si>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</si>
  <si>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</si>
  <si>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</si>
  <si>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</si>
  <si>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</si>
  <si>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</si>
  <si>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</si>
  <si>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</si>
  <si>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</si>
  <si>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</si>
  <si>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</si>
  <si>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</si>
  <si>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</si>
  <si>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</si>
  <si>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</si>
  <si>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</si>
  <si>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</si>
  <si>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</si>
  <si>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</si>
  <si>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</si>
  <si>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</si>
  <si>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</si>
  <si>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</si>
  <si>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</si>
  <si>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</si>
  <si>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</si>
  <si>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</si>
  <si>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</si>
  <si>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</si>
  <si>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</si>
  <si>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</si>
  <si>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</si>
  <si>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</si>
  <si>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</si>
  <si>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</si>
  <si>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</si>
  <si>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</si>
  <si>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</si>
  <si>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</si>
  <si>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</si>
  <si>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</si>
  <si>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</si>
  <si>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</si>
  <si>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</si>
  <si>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</si>
  <si>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</si>
  <si>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</si>
  <si>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</si>
  <si>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</si>
  <si>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</si>
  <si>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</si>
  <si>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</si>
  <si>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</si>
  <si>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</si>
  <si>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</si>
  <si>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</si>
  <si>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</si>
  <si>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</si>
  <si>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</si>
  <si>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</si>
  <si>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</si>
  <si>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</si>
  <si>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</si>
  <si>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</si>
  <si>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</si>
  <si>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</si>
  <si>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</si>
  <si>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</si>
  <si>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</si>
  <si>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</si>
  <si>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</si>
  <si>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</si>
  <si>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</si>
  <si>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</si>
  <si>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</si>
  <si>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</si>
  <si>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</si>
  <si>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</si>
  <si>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</si>
  <si>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</si>
  <si>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</si>
  <si>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</si>
  <si>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</si>
  <si>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</si>
  <si>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</si>
  <si>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</si>
  <si>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</si>
  <si>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</si>
  <si>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</si>
  <si>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</si>
  <si>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</si>
  <si>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</si>
  <si>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</si>
  <si>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</si>
  <si>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</si>
  <si>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</si>
  <si>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</si>
  <si>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</si>
  <si>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</si>
  <si>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</si>
  <si>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</si>
  <si>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</si>
  <si>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</si>
  <si>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</si>
  <si>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</si>
  <si>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</si>
  <si>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</si>
  <si>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</si>
  <si>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</si>
  <si>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</si>
  <si>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</si>
  <si>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</si>
  <si>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</si>
  <si>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</si>
  <si>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</si>
  <si>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</si>
  <si>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</si>
  <si>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</si>
  <si>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</si>
  <si>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</si>
  <si>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</si>
  <si>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</si>
  <si>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</si>
  <si>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</si>
  <si>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</si>
  <si>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</si>
  <si>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</si>
  <si>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</si>
  <si>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</si>
  <si>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</si>
  <si>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</si>
  <si>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</si>
  <si>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</si>
  <si>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</si>
  <si>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</si>
  <si>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</si>
  <si>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</si>
  <si>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</si>
  <si>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</si>
  <si>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</si>
  <si>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</si>
  <si>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</si>
  <si>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</si>
  <si>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</si>
  <si>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</si>
  <si>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</si>
  <si>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</si>
  <si>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</si>
  <si>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</si>
  <si>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</si>
  <si>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</si>
  <si>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</si>
  <si>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</si>
  <si>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</si>
  <si>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</si>
  <si>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</si>
  <si>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</si>
  <si>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</si>
  <si>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</si>
  <si>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</si>
  <si>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</si>
  <si>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</si>
  <si>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</si>
  <si>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</si>
  <si>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</si>
  <si>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</si>
  <si>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</si>
  <si>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</si>
  <si>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</si>
  <si>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</si>
  <si>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</si>
  <si>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</si>
  <si>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</si>
  <si>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</si>
  <si>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</si>
  <si>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</si>
  <si>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</si>
  <si>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</si>
  <si>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</si>
  <si>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</si>
  <si>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</si>
  <si>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</si>
  <si>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</si>
  <si>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</si>
  <si>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</si>
  <si>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</si>
  <si>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</si>
  <si>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</si>
  <si>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</si>
  <si>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</si>
  <si>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</si>
  <si>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</si>
  <si>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</si>
  <si>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</si>
  <si>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</si>
  <si>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</si>
  <si>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</si>
  <si>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</si>
  <si>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</si>
  <si>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</si>
  <si>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</si>
  <si>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</si>
  <si>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</si>
  <si>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</si>
  <si>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</si>
  <si>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</si>
  <si>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</si>
  <si>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</si>
  <si>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</si>
  <si>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</si>
  <si>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</si>
  <si>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</si>
  <si>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</si>
  <si>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</si>
  <si>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</si>
  <si>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</si>
  <si>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</si>
  <si>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</si>
  <si>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</si>
  <si>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</si>
  <si>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</si>
  <si>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</si>
  <si>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</si>
  <si>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</si>
  <si>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</si>
  <si>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</si>
  <si>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</si>
  <si>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</si>
  <si>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</si>
  <si>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</si>
  <si>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</si>
  <si>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</si>
  <si>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</si>
  <si>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</si>
  <si>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</si>
  <si>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</si>
  <si>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</si>
  <si>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</si>
  <si>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</si>
  <si>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</si>
  <si>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</si>
  <si>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</si>
  <si>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</si>
  <si>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</si>
  <si>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</si>
  <si>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</si>
  <si>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</si>
  <si>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</si>
  <si>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</si>
  <si>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</si>
  <si>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</si>
  <si>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</si>
  <si>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</si>
  <si>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</si>
  <si>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</si>
  <si>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</si>
  <si>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</si>
  <si>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</si>
  <si>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</si>
  <si>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</si>
  <si>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</si>
  <si>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</si>
  <si>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</si>
  <si>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</si>
  <si>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</si>
  <si>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</si>
  <si>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</si>
  <si>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</si>
  <si>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</si>
  <si>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</si>
  <si>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</si>
  <si>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</si>
  <si>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</si>
  <si>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</si>
  <si>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</si>
  <si>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</si>
  <si>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</si>
  <si>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</si>
  <si>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</si>
  <si>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</si>
  <si>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</si>
  <si>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</si>
  <si>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</si>
  <si>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</si>
  <si>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</si>
  <si>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</si>
  <si>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</si>
  <si>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</si>
  <si>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</si>
  <si>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</si>
  <si>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</si>
  <si>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</si>
  <si>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</si>
  <si>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</si>
  <si>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</si>
  <si>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</si>
  <si>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</si>
  <si>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</si>
  <si>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</si>
  <si>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</si>
  <si>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</si>
  <si>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</si>
  <si>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</si>
  <si>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</si>
  <si>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</si>
  <si>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</si>
  <si>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</si>
  <si>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</si>
  <si>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</si>
  <si>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</si>
  <si>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</si>
  <si>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</si>
  <si>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</si>
  <si>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</si>
  <si>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</si>
  <si>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</si>
  <si>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</si>
  <si>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</si>
  <si>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</si>
  <si>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</si>
  <si>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</si>
  <si>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</si>
  <si>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</si>
  <si>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</si>
  <si>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</si>
  <si>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</si>
  <si>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</si>
  <si>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</si>
  <si>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</si>
  <si>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</si>
  <si>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</si>
  <si>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</si>
  <si>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</si>
  <si>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</si>
  <si>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</si>
  <si>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</si>
  <si>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</si>
  <si>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</si>
  <si>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</si>
  <si>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</si>
  <si>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</si>
  <si>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</si>
  <si>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</si>
  <si>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</si>
  <si>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</si>
  <si>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</si>
  <si>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</si>
  <si>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</si>
  <si>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</si>
  <si>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</si>
  <si>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</si>
  <si>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</si>
  <si>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</si>
  <si>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</si>
  <si>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</si>
  <si>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</si>
  <si>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</si>
  <si>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</si>
  <si>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</si>
  <si>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</si>
  <si>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</si>
  <si>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</si>
  <si>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</si>
  <si>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</si>
  <si>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</si>
  <si>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</si>
  <si>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</si>
  <si>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</si>
  <si>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</si>
  <si>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</si>
  <si>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</si>
  <si>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</si>
  <si>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</si>
  <si>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</si>
  <si>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</si>
  <si>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</si>
  <si>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</si>
  <si>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</si>
  <si>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</si>
  <si>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</si>
  <si>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</si>
  <si>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</si>
  <si>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</si>
  <si>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</si>
  <si>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</si>
  <si>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</si>
  <si>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</si>
  <si>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</si>
  <si>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</si>
  <si>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</si>
  <si>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</si>
  <si>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</si>
  <si>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</si>
  <si>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</si>
  <si>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</si>
  <si>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</si>
  <si>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</si>
  <si>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</si>
  <si>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</si>
  <si>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</si>
  <si>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</si>
  <si>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</si>
  <si>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</si>
  <si>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</si>
  <si>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</si>
  <si>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</si>
  <si>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</si>
  <si>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</si>
  <si>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</si>
  <si>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</si>
  <si>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</si>
  <si>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</si>
  <si>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</si>
  <si>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</si>
  <si>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</si>
  <si>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</si>
  <si>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</si>
  <si>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</si>
  <si>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</si>
  <si>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</si>
  <si>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</si>
  <si>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</si>
  <si>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</si>
  <si>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</si>
  <si>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</si>
  <si>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</si>
  <si>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</si>
  <si>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</si>
  <si>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</si>
  <si>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</si>
  <si>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</si>
  <si>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</si>
  <si>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</si>
  <si>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</si>
  <si>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</si>
  <si>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</si>
  <si>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</si>
  <si>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</si>
  <si>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</si>
  <si>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</si>
  <si>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</si>
  <si>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</si>
  <si>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</si>
  <si>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</si>
  <si>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</si>
  <si>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</si>
  <si>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</si>
  <si>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</si>
  <si>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</si>
  <si>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</si>
  <si>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</si>
  <si>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</si>
  <si>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</si>
  <si>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</si>
  <si>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</si>
  <si>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</si>
  <si>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</si>
  <si>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</si>
  <si>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</si>
  <si>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</si>
  <si>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</si>
  <si>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</si>
  <si>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</si>
  <si>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</si>
  <si>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</si>
  <si>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</si>
  <si>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</si>
  <si>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</si>
  <si>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</si>
  <si>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</si>
  <si>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</si>
  <si>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</si>
  <si>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</si>
  <si>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</si>
  <si>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</si>
  <si>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</si>
  <si>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</si>
  <si>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</si>
  <si>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</si>
  <si>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</si>
  <si>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</si>
  <si>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</si>
  <si>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</si>
  <si>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</si>
  <si>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</si>
  <si>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</si>
  <si>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</si>
  <si>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</si>
  <si>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</si>
  <si>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</si>
  <si>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</si>
  <si>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</si>
  <si>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</si>
  <si>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</si>
  <si>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</si>
  <si>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</si>
  <si>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</si>
  <si>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</si>
  <si>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</si>
  <si>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</si>
  <si>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</si>
  <si>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</si>
  <si>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</si>
  <si>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</si>
  <si>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</si>
  <si>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</si>
  <si>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</si>
  <si>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</si>
  <si>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</si>
  <si>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</si>
  <si>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</si>
  <si>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</si>
  <si>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</si>
  <si>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</si>
  <si>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</si>
  <si>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</si>
  <si>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</si>
  <si>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</si>
  <si>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</si>
  <si>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</si>
  <si>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</si>
  <si>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</si>
  <si>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</si>
  <si>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</si>
  <si>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</si>
  <si>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</si>
  <si>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</si>
  <si>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</si>
  <si>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</si>
  <si>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</si>
  <si>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</si>
  <si>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</si>
  <si>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</si>
  <si>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</si>
  <si>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</si>
  <si>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</si>
  <si>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</si>
  <si>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</si>
  <si>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</si>
  <si>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</si>
  <si>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</si>
  <si>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</si>
  <si>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</si>
  <si>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</si>
  <si>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</si>
  <si>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</si>
  <si>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</si>
  <si>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</si>
  <si>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</si>
  <si>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</si>
  <si>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</si>
  <si>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</si>
  <si>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</si>
  <si>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</si>
  <si>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</si>
  <si>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</si>
  <si>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</si>
  <si>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</si>
  <si>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</si>
  <si>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</si>
  <si>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</si>
  <si>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</si>
  <si>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</si>
  <si>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</si>
  <si>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</si>
  <si>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</si>
  <si>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</si>
  <si>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</si>
  <si>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</si>
  <si>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</si>
  <si>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</si>
  <si>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</si>
  <si>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</si>
  <si>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</si>
  <si>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</si>
  <si>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</si>
  <si>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</si>
  <si>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</si>
  <si>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</si>
  <si>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</si>
  <si>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</si>
  <si>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</si>
  <si>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</si>
  <si>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</si>
  <si>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</si>
  <si>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</si>
  <si>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</si>
  <si>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</si>
  <si>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</si>
  <si>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</si>
  <si>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</si>
  <si>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</si>
  <si>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</si>
  <si>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</si>
  <si>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</si>
  <si>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</si>
  <si>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</si>
  <si>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</si>
  <si>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</si>
  <si>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</si>
  <si>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</si>
  <si>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</si>
  <si>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</si>
  <si>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</si>
  <si>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</si>
  <si>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</si>
  <si>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</si>
  <si>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</si>
  <si>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</si>
  <si>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</si>
  <si>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</si>
  <si>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</si>
  <si>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</si>
  <si>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</si>
  <si>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</si>
  <si>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</si>
  <si>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</si>
  <si>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</si>
  <si>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</si>
  <si>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</si>
  <si>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</si>
  <si>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</si>
  <si>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</si>
  <si>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</si>
  <si>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</si>
  <si>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</si>
  <si>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</si>
  <si>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</si>
  <si>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</si>
  <si>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</si>
  <si>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</si>
  <si>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</si>
  <si>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</si>
  <si>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</si>
  <si>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</si>
  <si>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</si>
  <si>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</si>
  <si>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</si>
  <si>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</si>
  <si>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</si>
  <si>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</si>
  <si>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</si>
  <si>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</si>
  <si>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</si>
  <si>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</si>
  <si>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</si>
  <si>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</si>
  <si>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</si>
  <si>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</si>
  <si>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</si>
  <si>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</si>
  <si>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</si>
  <si>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</si>
  <si>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</si>
  <si>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</si>
  <si>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</si>
  <si>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</si>
  <si>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</si>
  <si>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</si>
  <si>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</si>
  <si>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</si>
  <si>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</si>
  <si>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</si>
  <si>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</si>
  <si>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</si>
  <si>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</si>
  <si>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</si>
  <si>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</si>
  <si>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</si>
  <si>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</si>
  <si>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</si>
  <si>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</si>
  <si>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</si>
  <si>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</si>
  <si>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</si>
  <si>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</si>
  <si>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</si>
  <si>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</si>
  <si>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</si>
  <si>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</si>
  <si>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</si>
  <si>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</si>
  <si>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</si>
  <si>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</si>
  <si>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</si>
  <si>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</si>
  <si>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</si>
  <si>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</si>
  <si>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</si>
  <si>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</si>
  <si>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</si>
  <si>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</si>
  <si>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</si>
  <si>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</si>
  <si>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</si>
  <si>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</si>
  <si>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</si>
  <si>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</si>
  <si>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</si>
  <si>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</si>
  <si>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</si>
  <si>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</si>
  <si>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</si>
  <si>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</si>
  <si>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</si>
  <si>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</si>
  <si>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</si>
  <si>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</si>
  <si>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</si>
  <si>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</si>
  <si>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</si>
  <si>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</si>
  <si>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</si>
  <si>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</si>
  <si>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</si>
  <si>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</si>
  <si>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</si>
  <si>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</si>
  <si>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</si>
  <si>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</si>
  <si>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</si>
  <si>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</si>
  <si>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</si>
  <si>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</si>
  <si>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</si>
  <si>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</si>
  <si>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</si>
  <si>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</si>
  <si>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</si>
  <si>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</si>
  <si>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</si>
  <si>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</si>
  <si>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</si>
  <si>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</si>
  <si>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</si>
  <si>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</si>
  <si>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</si>
  <si>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</si>
  <si>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</si>
  <si>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</si>
  <si>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</si>
  <si>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</si>
  <si>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</si>
  <si>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</si>
  <si>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</si>
  <si>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</si>
  <si>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</si>
  <si>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</si>
  <si>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</si>
  <si>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</si>
  <si>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</si>
  <si>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</si>
  <si>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</si>
  <si>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</si>
  <si>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</si>
  <si>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</si>
  <si>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</si>
  <si>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</si>
  <si>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</si>
  <si>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</si>
  <si>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</si>
  <si>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</si>
  <si>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</si>
  <si>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</si>
  <si>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</si>
  <si>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</si>
  <si>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</si>
  <si>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</si>
  <si>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</si>
  <si>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</si>
  <si>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</si>
  <si>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</si>
  <si>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</si>
  <si>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</si>
  <si>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</si>
  <si>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</si>
  <si>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</si>
  <si>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</si>
  <si>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</si>
  <si>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</si>
  <si>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</si>
  <si>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</si>
  <si>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</si>
  <si>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</si>
  <si>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</si>
  <si>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</si>
  <si>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</si>
  <si>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</si>
  <si>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</si>
  <si>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</si>
  <si>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</si>
  <si>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</si>
  <si>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</si>
  <si>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</si>
  <si>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</si>
  <si>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</si>
  <si>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</si>
  <si>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</si>
  <si>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</si>
  <si>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</si>
  <si>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</si>
  <si>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</si>
  <si>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</si>
  <si>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</si>
  <si>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</si>
  <si>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</si>
  <si>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</si>
  <si>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</si>
  <si>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</si>
  <si>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</si>
  <si>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</si>
  <si>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</si>
  <si>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</si>
  <si>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</si>
  <si>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</si>
  <si>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</si>
  <si>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</si>
  <si>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</si>
  <si>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</si>
  <si>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</si>
  <si>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</si>
  <si>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</si>
  <si>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</si>
  <si>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</si>
  <si>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</si>
  <si>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</si>
  <si>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</si>
  <si>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</si>
  <si>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</si>
  <si>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</si>
  <si>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</si>
  <si>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</si>
  <si>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</si>
  <si>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</si>
  <si>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</si>
  <si>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</si>
  <si>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</si>
  <si>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</si>
  <si>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</si>
  <si>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</si>
  <si>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</si>
  <si>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</si>
  <si>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</si>
  <si>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</si>
  <si>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</si>
  <si>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</si>
  <si>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</si>
  <si>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</si>
  <si>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</si>
  <si>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</si>
  <si>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</si>
  <si>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</si>
  <si>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</si>
  <si>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</si>
  <si>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</si>
  <si>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</si>
  <si>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</si>
  <si>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</si>
  <si>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</si>
  <si>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</si>
  <si>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</si>
  <si>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</si>
  <si>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</si>
  <si>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</si>
  <si>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</si>
  <si>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</si>
  <si>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</si>
  <si>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</si>
  <si>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</si>
  <si>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</si>
  <si>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</si>
  <si>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</si>
  <si>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</si>
  <si>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</si>
  <si>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</si>
  <si>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</si>
  <si>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</si>
  <si>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</si>
  <si>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</si>
  <si>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</si>
  <si>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</si>
  <si>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</si>
  <si>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</si>
  <si>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</si>
  <si>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</si>
  <si>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</si>
  <si>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</si>
  <si>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</si>
  <si>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</si>
  <si>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</si>
  <si>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</si>
  <si>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</si>
  <si>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</si>
  <si>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</si>
  <si>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</si>
  <si>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</si>
  <si>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</si>
  <si>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</si>
  <si>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</si>
  <si>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</si>
  <si>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</si>
  <si>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</si>
  <si>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</si>
  <si>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</si>
  <si>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</si>
  <si>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</si>
  <si>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</si>
  <si>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</si>
  <si>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</si>
  <si>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</si>
  <si>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</si>
  <si>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</si>
  <si>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</si>
  <si>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</si>
  <si>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</si>
  <si>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</si>
  <si>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</si>
  <si>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</si>
  <si>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</si>
  <si>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</si>
  <si>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</si>
  <si>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</si>
  <si>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</si>
  <si>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</si>
  <si>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</si>
  <si>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</si>
  <si>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</si>
  <si>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</si>
  <si>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</si>
  <si>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</si>
  <si>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</si>
  <si>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</si>
  <si>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</si>
  <si>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</si>
  <si>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</si>
  <si>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</si>
  <si>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</si>
  <si>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</si>
  <si>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</si>
  <si>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</si>
  <si>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</si>
  <si>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</si>
  <si>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</si>
  <si>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</si>
  <si>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</si>
  <si>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</si>
  <si>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</si>
  <si>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</si>
  <si>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</si>
  <si>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</si>
  <si>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</si>
  <si>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</si>
  <si>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</si>
  <si>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</si>
  <si>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</si>
  <si>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</si>
  <si>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</si>
  <si>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</si>
  <si>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</si>
  <si>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</si>
  <si>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</si>
  <si>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</si>
  <si>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</si>
  <si>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</si>
  <si>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</si>
  <si>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</si>
  <si>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</si>
  <si>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</si>
  <si>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</si>
  <si>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</si>
  <si>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</si>
  <si>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</si>
  <si>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</si>
  <si>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</si>
  <si>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</si>
  <si>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</si>
  <si>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</si>
  <si>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</si>
  <si>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</si>
  <si>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</si>
  <si>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</si>
  <si>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</si>
  <si>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</si>
  <si>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</si>
  <si>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</si>
  <si>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</si>
  <si>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</si>
  <si>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</si>
  <si>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</si>
  <si>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</si>
  <si>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</si>
  <si>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</si>
  <si>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</si>
  <si>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</si>
  <si>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</si>
  <si>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</si>
  <si>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</si>
  <si>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</si>
  <si>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</si>
  <si>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</si>
  <si>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</si>
  <si>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</si>
  <si>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</si>
  <si>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</si>
  <si>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</si>
  <si>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</si>
  <si>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</si>
  <si>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</si>
  <si>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</si>
  <si>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</si>
  <si>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</si>
  <si>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</si>
  <si>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</si>
  <si>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</si>
  <si>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</si>
  <si>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</si>
  <si>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</si>
  <si>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</si>
  <si>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</si>
  <si>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</si>
  <si>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</si>
  <si>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</si>
  <si>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</si>
  <si>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</si>
  <si>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</si>
  <si>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</si>
  <si>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</si>
  <si>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</si>
  <si>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</si>
  <si>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</si>
  <si>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</si>
  <si>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</si>
  <si>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</si>
  <si>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</si>
  <si>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</si>
  <si>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</si>
  <si>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</si>
  <si>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</si>
  <si>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</si>
  <si>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</si>
  <si>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</si>
  <si>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</si>
  <si>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</si>
  <si>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</si>
  <si>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</si>
  <si>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</si>
  <si>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</si>
  <si>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</si>
  <si>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</si>
  <si>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</si>
  <si>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</si>
  <si>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</si>
  <si>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</si>
  <si>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</si>
  <si>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</si>
  <si>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</si>
  <si>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</si>
  <si>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</si>
  <si>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</si>
  <si>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</si>
  <si>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</si>
  <si>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</si>
  <si>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</si>
  <si>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</si>
  <si>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</si>
  <si>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</si>
  <si>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</si>
  <si>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</si>
  <si>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</si>
  <si>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</si>
  <si>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</si>
  <si>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</si>
  <si>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</si>
  <si>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</si>
  <si>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</si>
  <si>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</si>
  <si>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</si>
  <si>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</si>
  <si>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</si>
  <si>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</si>
  <si>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</si>
  <si>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</si>
  <si>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</si>
  <si>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</si>
  <si>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</si>
  <si>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</si>
  <si>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</si>
  <si>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</si>
  <si>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</si>
  <si>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</si>
  <si>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</si>
  <si>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</si>
  <si>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</si>
  <si>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</si>
  <si>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</si>
  <si>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</si>
  <si>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</si>
  <si>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</si>
  <si>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</si>
  <si>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</si>
  <si>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</si>
  <si>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</si>
  <si>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</si>
  <si>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</si>
  <si>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</si>
  <si>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</si>
  <si>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</si>
  <si>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</si>
  <si>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</si>
  <si>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</si>
  <si>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</si>
  <si>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</si>
  <si>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</si>
  <si>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</si>
  <si>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</si>
  <si>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</si>
  <si>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</si>
  <si>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</si>
  <si>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</si>
  <si>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</si>
  <si>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</si>
  <si>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</si>
  <si>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</si>
  <si>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</si>
  <si>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</si>
  <si>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</si>
  <si>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</si>
  <si>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</si>
  <si>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</si>
  <si>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</si>
  <si>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</si>
  <si>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</si>
  <si>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</si>
  <si>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</si>
  <si>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</si>
  <si>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</si>
  <si>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</si>
  <si>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</si>
  <si>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</si>
  <si>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</si>
  <si>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</si>
  <si>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</si>
  <si>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</si>
  <si>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</si>
  <si>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</si>
  <si>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</si>
  <si>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</si>
  <si>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</si>
  <si>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</si>
  <si>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</si>
  <si>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</si>
  <si>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</si>
  <si>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</si>
  <si>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</si>
  <si>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</si>
  <si>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</si>
  <si>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</si>
  <si>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</si>
  <si>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</si>
  <si>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</si>
  <si>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</si>
  <si>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</si>
  <si>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</si>
  <si>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</si>
  <si>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</si>
  <si>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</si>
  <si>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</si>
  <si>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</si>
  <si>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</si>
  <si>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</si>
  <si>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</si>
  <si>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</si>
  <si>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</si>
  <si>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</si>
  <si>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</si>
  <si>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</si>
  <si>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</si>
  <si>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</si>
  <si>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</si>
  <si>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</si>
  <si>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</si>
  <si>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</si>
  <si>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</si>
  <si>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</si>
  <si>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</si>
  <si>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</si>
  <si>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</si>
  <si>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</si>
  <si>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</si>
  <si>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</si>
  <si>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</si>
  <si>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</si>
  <si>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</si>
  <si>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</si>
  <si>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</si>
  <si>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</si>
  <si>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</si>
  <si>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</si>
  <si>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</si>
  <si>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</si>
  <si>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</si>
  <si>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</si>
  <si>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</si>
  <si>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</si>
  <si>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</si>
  <si>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</si>
  <si>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</si>
  <si>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</si>
  <si>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</si>
  <si>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</si>
  <si>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</si>
  <si>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</si>
  <si>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</si>
  <si>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</si>
  <si>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</si>
  <si>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</si>
  <si>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</si>
  <si>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</si>
  <si>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</si>
  <si>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</si>
  <si>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</si>
  <si>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</si>
  <si>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</si>
  <si>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</si>
  <si>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</si>
  <si>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</si>
  <si>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</si>
  <si>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</si>
  <si>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</si>
  <si>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</si>
  <si>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</si>
  <si>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</si>
  <si>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</si>
  <si>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</si>
  <si>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</si>
  <si>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</si>
  <si>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</si>
  <si>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</si>
  <si>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</si>
  <si>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</si>
  <si>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</si>
  <si>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</si>
  <si>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</si>
  <si>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</si>
  <si>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</si>
  <si>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</si>
  <si>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</si>
  <si>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</si>
  <si>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</si>
  <si>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</si>
  <si>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</si>
  <si>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</si>
  <si>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</si>
  <si>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</si>
  <si>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</si>
  <si>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</si>
  <si>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</si>
  <si>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</si>
  <si>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</si>
  <si>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</si>
  <si>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</si>
  <si>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</si>
  <si>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</si>
  <si>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</si>
  <si>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</si>
  <si>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</si>
  <si>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</si>
  <si>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</si>
  <si>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</si>
  <si>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</si>
  <si>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</si>
  <si>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</si>
  <si>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</si>
  <si>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</si>
  <si>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</si>
  <si>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</si>
  <si>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</si>
  <si>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</si>
  <si>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</si>
  <si>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</si>
  <si>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</si>
  <si>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</si>
  <si>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</si>
  <si>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</si>
  <si>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</si>
  <si>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</si>
  <si>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</si>
  <si>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</si>
  <si>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</si>
  <si>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</si>
  <si>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</si>
  <si>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</si>
  <si>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</si>
  <si>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</si>
  <si>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</si>
  <si>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</si>
  <si>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</si>
  <si>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</si>
  <si>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</si>
  <si>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</si>
  <si>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</si>
  <si>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</si>
  <si>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</si>
  <si>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</si>
  <si>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</si>
  <si>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</si>
  <si>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</si>
  <si>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</si>
  <si>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</si>
  <si>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</si>
  <si>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</si>
  <si>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</si>
  <si>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</si>
  <si>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</si>
  <si>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</si>
  <si>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</si>
  <si>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</si>
  <si>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</si>
  <si>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</si>
  <si>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</si>
  <si>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</si>
  <si>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</si>
  <si>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</si>
  <si>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</si>
  <si>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</si>
  <si>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</si>
  <si>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</si>
  <si>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</si>
  <si>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</si>
  <si>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</si>
  <si>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</si>
  <si>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</si>
  <si>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</si>
  <si>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</si>
  <si>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</si>
  <si>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</si>
  <si>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</si>
  <si>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</si>
  <si>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</si>
  <si>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</si>
  <si>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</si>
  <si>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</si>
  <si>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</si>
  <si>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</si>
  <si>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</si>
  <si>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</si>
  <si>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</si>
  <si>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</si>
  <si>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</si>
  <si>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</si>
  <si>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</si>
  <si>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</si>
  <si>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</si>
  <si>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</si>
  <si>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</si>
  <si>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</si>
  <si>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</si>
  <si>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</si>
  <si>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</si>
  <si>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</si>
  <si>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</si>
  <si>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</si>
  <si>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</si>
  <si>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</si>
  <si>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</si>
  <si>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</si>
  <si>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</si>
  <si>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</si>
  <si>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</si>
  <si>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</si>
  <si>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</si>
  <si>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</si>
  <si>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</si>
  <si>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</si>
  <si>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</si>
  <si>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</si>
  <si>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</si>
  <si>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</si>
  <si>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</si>
  <si>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</si>
  <si>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</si>
  <si>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</si>
  <si>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</si>
  <si>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</si>
  <si>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</si>
  <si>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</si>
  <si>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</si>
  <si>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</si>
  <si>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</si>
  <si>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</si>
  <si>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</si>
  <si>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</si>
  <si>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</si>
  <si>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</si>
  <si>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</si>
  <si>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</si>
  <si>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</si>
  <si>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</si>
  <si>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</si>
  <si>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</si>
  <si>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</si>
  <si>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</si>
  <si>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</si>
  <si>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</si>
  <si>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</si>
  <si>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</si>
  <si>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</si>
  <si>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</si>
  <si>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</si>
  <si>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</si>
  <si>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</si>
  <si>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</si>
  <si>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</si>
  <si>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</si>
  <si>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</si>
  <si>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</si>
  <si>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</si>
  <si>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</si>
  <si>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</si>
  <si>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</si>
  <si>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</si>
  <si>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</si>
  <si>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</si>
  <si>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</si>
  <si>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</si>
  <si>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</si>
  <si>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</si>
  <si>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</si>
  <si>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</si>
  <si>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</si>
  <si>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</si>
  <si>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</si>
  <si>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</si>
  <si>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</si>
  <si>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</si>
  <si>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</si>
  <si>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</si>
  <si>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</si>
  <si>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</si>
  <si>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</si>
  <si>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</si>
  <si>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</si>
  <si>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</si>
  <si>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</si>
  <si>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</si>
  <si>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</si>
  <si>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</si>
  <si>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</si>
  <si>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</si>
  <si>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</si>
  <si>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</si>
  <si>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</si>
  <si>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</si>
  <si>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</si>
  <si>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</si>
  <si>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</si>
  <si>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</si>
  <si>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</si>
  <si>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</si>
  <si>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</si>
  <si>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</si>
  <si>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</si>
  <si>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</si>
  <si>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</si>
  <si>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</si>
  <si>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</si>
  <si>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</si>
  <si>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</si>
  <si>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</si>
  <si>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</si>
  <si>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</si>
  <si>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</si>
  <si>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</si>
  <si>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</si>
  <si>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</si>
  <si>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</si>
  <si>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</si>
  <si>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</si>
  <si>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</si>
  <si>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</si>
  <si>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</si>
  <si>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</si>
  <si>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</si>
  <si>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</si>
  <si>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</si>
  <si>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</si>
  <si>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</si>
  <si>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</si>
  <si>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</si>
  <si>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</si>
  <si>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</si>
  <si>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</si>
  <si>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</si>
  <si>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</si>
  <si>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</si>
  <si>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</si>
  <si>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</si>
  <si>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</si>
  <si>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</si>
  <si>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</si>
  <si>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</si>
  <si>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</si>
  <si>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</si>
  <si>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</si>
  <si>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</si>
  <si>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</si>
  <si>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</si>
  <si>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</si>
  <si>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</si>
  <si>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</si>
  <si>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</si>
  <si>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</si>
  <si>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</si>
  <si>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</si>
  <si>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</si>
  <si>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</si>
  <si>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</si>
  <si>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</si>
  <si>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</si>
  <si>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</si>
  <si>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</si>
  <si>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</si>
  <si>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</si>
  <si>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</si>
  <si>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</si>
  <si>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</si>
  <si>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</si>
  <si>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</si>
  <si>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</si>
  <si>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</si>
  <si>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</si>
  <si>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</si>
  <si>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</si>
  <si>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</si>
  <si>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</si>
  <si>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</si>
  <si>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</si>
  <si>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</si>
  <si>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</si>
  <si>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</si>
  <si>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</si>
  <si>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</si>
  <si>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</si>
  <si>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</si>
  <si>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</si>
  <si>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</si>
  <si>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</si>
  <si>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</si>
  <si>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</si>
  <si>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</si>
  <si>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</si>
  <si>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</si>
  <si>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</si>
  <si>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</si>
  <si>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</si>
  <si>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</si>
  <si>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</si>
  <si>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</si>
  <si>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</si>
  <si>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</si>
  <si>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</si>
  <si>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</si>
  <si>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</si>
  <si>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</si>
  <si>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</si>
  <si>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</si>
  <si>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</si>
  <si>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</si>
  <si>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</si>
  <si>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</si>
  <si>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</si>
  <si>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</si>
  <si>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</si>
  <si>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</si>
  <si>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</si>
  <si>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</si>
  <si>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</si>
  <si>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</si>
  <si>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</si>
  <si>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</si>
  <si>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</si>
  <si>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</si>
  <si>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</si>
  <si>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</si>
  <si>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</si>
  <si>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</si>
  <si>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</si>
  <si>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</si>
  <si>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</si>
  <si>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</si>
  <si>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</si>
  <si>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</si>
  <si>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</si>
  <si>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</si>
  <si>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</si>
  <si>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</si>
  <si>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</si>
  <si>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</si>
  <si>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</si>
  <si>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</si>
  <si>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</si>
  <si>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</si>
  <si>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</si>
  <si>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</si>
  <si>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</si>
  <si>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</si>
  <si>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</si>
  <si>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</si>
  <si>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</si>
  <si>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</si>
  <si>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</si>
  <si>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</si>
  <si>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</si>
  <si>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</si>
  <si>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</si>
  <si>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</si>
  <si>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</si>
  <si>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</si>
  <si>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</si>
  <si>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</si>
  <si>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</si>
  <si>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</si>
  <si>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</si>
  <si>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</si>
  <si>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</si>
  <si>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</si>
  <si>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</si>
  <si>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</si>
  <si>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</si>
  <si>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</si>
  <si>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</si>
  <si>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</si>
  <si>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</si>
  <si>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</si>
  <si>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</si>
  <si>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</si>
  <si>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</si>
  <si>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</si>
  <si>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</si>
  <si>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</si>
  <si>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</si>
  <si>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</si>
  <si>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</si>
  <si>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</si>
  <si>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</si>
  <si>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</si>
  <si>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</si>
  <si>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</si>
  <si>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</si>
  <si>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</si>
  <si>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</si>
  <si>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</si>
  <si>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</si>
  <si>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</si>
  <si>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</si>
  <si>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</si>
  <si>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</si>
  <si>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</si>
  <si>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</si>
  <si>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</si>
  <si>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</si>
  <si>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</si>
  <si>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</si>
  <si>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</si>
  <si>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</si>
  <si>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</si>
  <si>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</si>
  <si>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</si>
  <si>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</si>
  <si>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</si>
  <si>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</si>
  <si>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</si>
  <si>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</si>
  <si>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</si>
  <si>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</si>
  <si>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</si>
  <si>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</si>
  <si>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</si>
  <si>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</si>
  <si>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</si>
  <si>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</si>
  <si>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</si>
  <si>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</si>
  <si>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</si>
  <si>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</si>
  <si>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</si>
  <si>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</si>
  <si>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</si>
  <si>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</si>
  <si>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</si>
  <si>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</si>
  <si>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</si>
  <si>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</si>
  <si>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</si>
  <si>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</si>
  <si>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</si>
  <si>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</si>
  <si>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</si>
  <si>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</si>
  <si>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</si>
  <si>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</si>
  <si>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</si>
  <si>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</si>
  <si>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</si>
  <si>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</si>
  <si>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</si>
  <si>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</si>
  <si>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</si>
  <si>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</si>
  <si>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</si>
  <si>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</si>
  <si>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</si>
  <si>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</si>
  <si>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</si>
  <si>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</si>
  <si>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</si>
  <si>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</si>
  <si>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</si>
  <si>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</si>
  <si>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</si>
  <si>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</si>
  <si>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</si>
  <si>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</si>
  <si>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</si>
  <si>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</si>
  <si>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</si>
  <si>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</si>
  <si>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</si>
  <si>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</si>
  <si>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</si>
  <si>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</si>
  <si>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</si>
  <si>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</si>
  <si>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</si>
  <si>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</si>
  <si>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</si>
  <si>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</si>
  <si>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</si>
  <si>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</si>
  <si>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</si>
  <si>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</si>
  <si>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</si>
  <si>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</si>
  <si>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</si>
  <si>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</si>
  <si>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</si>
  <si>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</si>
  <si>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</si>
  <si>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</si>
  <si>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</si>
  <si>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</si>
  <si>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</si>
  <si>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</si>
  <si>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</si>
  <si>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</si>
  <si>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</si>
  <si>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</si>
  <si>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</si>
  <si>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</si>
  <si>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</si>
  <si>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</si>
  <si>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</si>
  <si>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</si>
  <si>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</si>
  <si>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</si>
  <si>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</si>
  <si>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</si>
  <si>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</si>
  <si>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</si>
  <si>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</si>
  <si>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</si>
  <si>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</si>
  <si>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</si>
  <si>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</si>
  <si>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</si>
  <si>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</si>
  <si>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</si>
  <si>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</si>
  <si>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</si>
  <si>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</si>
  <si>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</si>
  <si>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</si>
  <si>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</si>
  <si>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</si>
  <si>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</si>
  <si>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</si>
  <si>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</si>
  <si>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</si>
  <si>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</si>
  <si>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</si>
  <si>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</si>
  <si>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</si>
  <si>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</si>
  <si>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</si>
  <si>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</si>
  <si>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</si>
  <si>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</si>
  <si>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</si>
  <si>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</si>
  <si>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</si>
  <si>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</si>
  <si>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</si>
  <si>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</si>
  <si>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</si>
  <si>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</si>
  <si>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</si>
  <si>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</si>
  <si>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</si>
  <si>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</si>
  <si>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</si>
  <si>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</si>
  <si>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</si>
  <si>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</si>
  <si>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</si>
  <si>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</si>
  <si>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</si>
  <si>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</si>
  <si>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</si>
  <si>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</si>
  <si>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</si>
  <si>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</si>
  <si>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</si>
  <si>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</si>
  <si>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</si>
  <si>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</si>
  <si>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</si>
  <si>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</si>
  <si>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</si>
  <si>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</si>
  <si>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</si>
  <si>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</si>
  <si>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</si>
  <si>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</si>
  <si>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</si>
  <si>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</si>
  <si>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</si>
  <si>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</si>
  <si>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</si>
  <si>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</si>
  <si>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</si>
  <si>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</si>
  <si>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</si>
  <si>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</si>
  <si>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</si>
  <si>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</si>
  <si>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</si>
  <si>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</si>
  <si>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</si>
  <si>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</si>
  <si>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</si>
  <si>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</si>
  <si>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</si>
  <si>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</si>
  <si>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</si>
  <si>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</si>
  <si>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</si>
  <si>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</si>
  <si>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</si>
  <si>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</si>
  <si>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</si>
  <si>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</si>
  <si>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</si>
  <si>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</si>
  <si>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</si>
  <si>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</si>
  <si>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</si>
  <si>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</si>
  <si>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</si>
  <si>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</si>
  <si>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</si>
  <si>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</si>
  <si>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</si>
  <si>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</si>
  <si>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</si>
  <si>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</si>
  <si>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</si>
  <si>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</si>
  <si>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</si>
  <si>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</si>
  <si>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</si>
  <si>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</si>
  <si>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</si>
  <si>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</si>
  <si>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</si>
  <si>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</si>
  <si>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</si>
  <si>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</si>
  <si>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</si>
  <si>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</si>
  <si>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</si>
  <si>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</si>
  <si>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</si>
  <si>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</si>
  <si>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</si>
  <si>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</si>
  <si>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</si>
  <si>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</si>
  <si>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</si>
  <si>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</si>
  <si>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</si>
  <si>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</si>
  <si>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</si>
  <si>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</si>
  <si>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</si>
  <si>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</si>
  <si>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</si>
  <si>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</si>
  <si>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</si>
  <si>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</si>
  <si>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</si>
  <si>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</si>
  <si>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</si>
  <si>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</si>
  <si>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</si>
  <si>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</si>
  <si>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</si>
  <si>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</si>
  <si>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</si>
  <si>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</si>
  <si>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</si>
  <si>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</si>
  <si>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</si>
  <si>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</si>
  <si>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</si>
  <si>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</si>
  <si>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</si>
  <si>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</si>
  <si>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</si>
  <si>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</si>
  <si>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</si>
  <si>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</si>
  <si>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</si>
  <si>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</si>
  <si>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</si>
  <si>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</si>
  <si>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</si>
  <si>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</si>
  <si>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</si>
  <si>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</si>
  <si>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</si>
  <si>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</si>
  <si>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</si>
  <si>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</si>
  <si>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</si>
  <si>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</si>
  <si>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</si>
  <si>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</si>
  <si>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</si>
  <si>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</si>
  <si>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</si>
  <si>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</si>
  <si>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</si>
  <si>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</si>
  <si>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</si>
  <si>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</si>
  <si>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</si>
  <si>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</si>
  <si>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</si>
  <si>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</si>
  <si>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</si>
  <si>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</si>
  <si>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</si>
  <si>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</si>
  <si>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</si>
  <si>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</si>
  <si>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</si>
  <si>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</si>
  <si>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</si>
  <si>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</si>
  <si>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</si>
  <si>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</si>
  <si>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</si>
  <si>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</si>
  <si>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</si>
  <si>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</si>
  <si>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</si>
  <si>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</si>
  <si>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</si>
  <si>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</si>
  <si>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</si>
  <si>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</si>
  <si>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</si>
  <si>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</si>
  <si>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</si>
  <si>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</si>
  <si>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</si>
  <si>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</si>
  <si>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</si>
  <si>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</si>
  <si>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</si>
  <si>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</si>
  <si>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</si>
  <si>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</si>
  <si>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</si>
  <si>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</si>
  <si>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</si>
  <si>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</si>
  <si>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</si>
  <si>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</si>
  <si>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</si>
  <si>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</si>
  <si>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</si>
  <si>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</si>
  <si>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</si>
  <si>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</si>
  <si>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</si>
  <si>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</si>
  <si>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</si>
  <si>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</si>
  <si>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</si>
  <si>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</si>
  <si>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</si>
  <si>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</si>
  <si>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</si>
  <si>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</si>
  <si>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</si>
  <si>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</si>
  <si>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</si>
  <si>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</si>
  <si>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</si>
  <si>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</si>
  <si>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</si>
  <si>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</si>
  <si>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</si>
  <si>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</si>
  <si>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</si>
  <si>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</si>
  <si>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</si>
  <si>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</si>
  <si>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</si>
  <si>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</si>
  <si>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</si>
  <si>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</si>
  <si>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</si>
  <si>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</si>
  <si>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</si>
  <si>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</si>
  <si>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</si>
  <si>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</si>
  <si>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</si>
  <si>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</si>
  <si>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</si>
  <si>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</si>
  <si>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</si>
  <si>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</si>
  <si>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</si>
  <si>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</si>
  <si>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</si>
  <si>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</si>
  <si>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</si>
  <si>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</si>
  <si>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</si>
  <si>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</si>
  <si>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</si>
  <si>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</si>
  <si>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</si>
  <si>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</si>
  <si>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</si>
  <si>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</si>
  <si>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</si>
  <si>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</si>
  <si>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</si>
  <si>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</si>
  <si>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</si>
  <si>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</si>
  <si>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</si>
  <si>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</si>
  <si>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</si>
  <si>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</si>
  <si>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</si>
  <si>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</si>
  <si>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</si>
  <si>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</si>
  <si>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</si>
  <si>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</si>
  <si>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</si>
  <si>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</si>
  <si>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</si>
  <si>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</si>
  <si>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</si>
  <si>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</si>
  <si>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</si>
  <si>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</si>
  <si>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</si>
  <si>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</si>
  <si>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</si>
  <si>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</si>
  <si>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</si>
  <si>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</si>
  <si>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</si>
  <si>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</si>
  <si>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</si>
  <si>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</si>
  <si>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</si>
  <si>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</si>
  <si>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</si>
  <si>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</si>
  <si>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</si>
  <si>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</si>
  <si>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</si>
  <si>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</si>
  <si>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</si>
  <si>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</si>
  <si>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</si>
  <si>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</si>
  <si>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</si>
  <si>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</si>
  <si>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</si>
  <si>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</si>
  <si>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</si>
  <si>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</si>
  <si>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</si>
  <si>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</si>
  <si>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</si>
  <si>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</si>
  <si>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</si>
  <si>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</si>
  <si>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</si>
  <si>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</si>
  <si>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</si>
  <si>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</si>
  <si>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</si>
  <si>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</si>
  <si>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</si>
  <si>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</si>
  <si>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</si>
  <si>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</si>
  <si>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</si>
  <si>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</si>
  <si>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</si>
  <si>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</si>
  <si>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</si>
  <si>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</si>
  <si>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</si>
  <si>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</si>
  <si>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</si>
  <si>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</si>
  <si>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</si>
  <si>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</si>
  <si>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</si>
  <si>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</si>
  <si>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</si>
  <si>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</si>
  <si>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</si>
  <si>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</si>
  <si>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</si>
  <si>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</si>
  <si>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</si>
  <si>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</si>
  <si>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</si>
  <si>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</si>
  <si>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</si>
  <si>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</si>
  <si>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</si>
  <si>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</si>
  <si>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</si>
  <si>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</si>
  <si>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</si>
  <si>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</si>
  <si>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</si>
  <si>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</si>
  <si>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</si>
  <si>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</si>
  <si>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</si>
  <si>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</si>
  <si>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</si>
  <si>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</si>
  <si>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</si>
  <si>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</si>
  <si>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</si>
  <si>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</si>
  <si>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</si>
  <si>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</si>
  <si>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</si>
  <si>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</si>
  <si>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</si>
  <si>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</si>
  <si>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</si>
  <si>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</si>
  <si>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</si>
  <si>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</si>
  <si>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</si>
  <si>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</si>
  <si>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</si>
  <si>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</si>
  <si>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</si>
  <si>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</si>
  <si>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</si>
  <si>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</si>
  <si>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</si>
  <si>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</si>
  <si>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</si>
  <si>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</si>
  <si>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</si>
  <si>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</si>
  <si>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</si>
  <si>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</si>
  <si>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</si>
  <si>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</si>
  <si>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</si>
  <si>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</si>
  <si>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</si>
  <si>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</si>
  <si>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</si>
  <si>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</si>
  <si>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</si>
  <si>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</si>
  <si>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</si>
  <si>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</si>
  <si>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</si>
  <si>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</si>
  <si>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</si>
  <si>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</si>
  <si>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</si>
  <si>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</si>
  <si>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</si>
  <si>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</si>
  <si>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</si>
  <si>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</si>
  <si>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</si>
  <si>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</si>
  <si>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</si>
  <si>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</si>
  <si>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</si>
  <si>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</si>
  <si>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</si>
  <si>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</si>
  <si>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</si>
  <si>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</si>
  <si>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</si>
  <si>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</si>
  <si>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</si>
  <si>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</si>
  <si>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</si>
  <si>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</si>
  <si>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</si>
  <si>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</si>
  <si>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</si>
  <si>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</si>
  <si>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</si>
  <si>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</si>
  <si>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</si>
  <si>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</si>
  <si>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</si>
  <si>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</si>
  <si>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</si>
  <si>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</si>
  <si>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</si>
  <si>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</si>
  <si>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</si>
  <si>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</si>
  <si>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</si>
  <si>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</si>
  <si>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</si>
  <si>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</si>
  <si>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</si>
  <si>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</si>
  <si>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</si>
  <si>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</si>
  <si>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</si>
  <si>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</si>
  <si>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</si>
  <si>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</si>
  <si>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</si>
  <si>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</si>
  <si>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</si>
  <si>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</si>
  <si>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</si>
  <si>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</si>
  <si>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</si>
  <si>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</si>
  <si>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</si>
  <si>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</si>
  <si>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</si>
  <si>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</si>
  <si>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</si>
  <si>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</si>
  <si>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</si>
  <si>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</si>
  <si>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</si>
  <si>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</si>
  <si>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</si>
  <si>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</si>
  <si>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</si>
  <si>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</si>
  <si>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</si>
  <si>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</si>
  <si>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</si>
  <si>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</si>
  <si>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</si>
  <si>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</si>
  <si>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</si>
  <si>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</si>
  <si>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</si>
  <si>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</si>
  <si>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</si>
  <si>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</si>
  <si>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</si>
  <si>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</si>
  <si>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</si>
  <si>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</si>
  <si>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</si>
  <si>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</si>
  <si>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</si>
  <si>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</si>
  <si>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</si>
  <si>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</si>
  <si>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</si>
  <si>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</si>
  <si>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</si>
  <si>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</si>
  <si>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</si>
  <si>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</si>
  <si>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</si>
  <si>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</si>
  <si>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</si>
  <si>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</si>
  <si>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</si>
  <si>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</si>
  <si>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</si>
  <si>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</si>
  <si>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</si>
  <si>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</si>
  <si>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</si>
  <si>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</si>
  <si>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</si>
  <si>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</si>
  <si>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</si>
  <si>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</si>
  <si>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</si>
  <si>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</si>
  <si>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</si>
  <si>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</si>
  <si>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</si>
  <si>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</si>
  <si>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</si>
  <si>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</si>
  <si>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</si>
  <si>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</si>
  <si>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</si>
  <si>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</si>
  <si>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</si>
  <si>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</si>
  <si>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</si>
  <si>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</si>
  <si>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</si>
  <si>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</si>
  <si>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</si>
  <si>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</si>
  <si>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</si>
  <si>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</si>
  <si>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</si>
  <si>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</si>
  <si>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</si>
  <si>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</si>
  <si>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</si>
  <si>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</si>
  <si>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</si>
  <si>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</si>
  <si>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</si>
  <si>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</si>
  <si>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</si>
  <si>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</si>
  <si>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</si>
  <si>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</si>
  <si>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</si>
  <si>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</si>
  <si>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</si>
  <si>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</si>
  <si>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</si>
  <si>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</si>
  <si>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</si>
  <si>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</si>
  <si>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</si>
  <si>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</si>
  <si>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</si>
  <si>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</si>
  <si>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</si>
  <si>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</si>
  <si>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</si>
  <si>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</si>
  <si>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</si>
  <si>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</si>
  <si>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</si>
  <si>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</si>
  <si>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</si>
  <si>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</si>
  <si>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</si>
  <si>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</si>
  <si>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</si>
  <si>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</si>
  <si>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</si>
  <si>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</si>
  <si>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</si>
  <si>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</si>
  <si>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</si>
  <si>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</si>
  <si>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</si>
  <si>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</si>
  <si>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</si>
  <si>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</si>
  <si>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</si>
  <si>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</si>
  <si>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</si>
  <si>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</si>
  <si>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</si>
  <si>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</si>
  <si>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</si>
  <si>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</si>
  <si>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</si>
  <si>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</si>
  <si>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</si>
  <si>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</si>
  <si>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</si>
  <si>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</si>
  <si>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</si>
  <si>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</si>
  <si>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</si>
  <si>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</si>
  <si>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</si>
  <si>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</si>
  <si>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</si>
  <si>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</si>
  <si>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</si>
  <si>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</si>
  <si>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</si>
  <si>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</si>
  <si>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</si>
  <si>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</si>
  <si>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</si>
  <si>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</si>
  <si>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</si>
  <si>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</si>
  <si>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</si>
  <si>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</si>
  <si>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</si>
  <si>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</si>
  <si>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</si>
  <si>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</si>
  <si>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</si>
  <si>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</si>
  <si>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</si>
  <si>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</si>
  <si>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</si>
  <si>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</si>
  <si>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</si>
  <si>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</si>
  <si>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</si>
  <si>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</si>
  <si>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</si>
  <si>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</si>
  <si>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</si>
  <si>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</si>
  <si>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</si>
  <si>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</si>
  <si>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</si>
  <si>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</si>
  <si>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</si>
  <si>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</si>
  <si>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</si>
  <si>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</si>
  <si>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</si>
  <si>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</si>
  <si>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</si>
  <si>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</si>
  <si>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</si>
  <si>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</si>
  <si>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</si>
  <si>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</si>
  <si>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</si>
  <si>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</si>
  <si>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</si>
  <si>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</si>
  <si>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</si>
  <si>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</si>
  <si>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</si>
  <si>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</si>
  <si>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</si>
  <si>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</si>
  <si>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</si>
  <si>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</si>
  <si>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</si>
  <si>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</si>
  <si>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</si>
  <si>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</si>
  <si>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</si>
  <si>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</si>
  <si>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</si>
  <si>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</si>
  <si>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</si>
  <si>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</si>
  <si>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</si>
  <si>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</si>
  <si>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</si>
  <si>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</si>
  <si>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</si>
  <si>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</si>
  <si>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</si>
  <si>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</si>
  <si>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</si>
  <si>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</si>
  <si>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</si>
  <si>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</si>
  <si>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</si>
  <si>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</si>
  <si>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</si>
  <si>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</si>
  <si>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</si>
  <si>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</si>
  <si>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</si>
  <si>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</si>
  <si>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</si>
  <si>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</si>
  <si>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</si>
  <si>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</si>
  <si>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</si>
  <si>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</si>
  <si>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</si>
  <si>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</si>
  <si>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</si>
  <si>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</si>
  <si>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</si>
  <si>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</si>
  <si>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</si>
  <si>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</si>
  <si>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</si>
  <si>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</si>
  <si>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</si>
  <si>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</si>
  <si>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</si>
  <si>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</si>
  <si>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</si>
  <si>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</si>
  <si>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</si>
  <si>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</si>
  <si>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</si>
  <si>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</si>
  <si>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</si>
  <si>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</si>
  <si>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</si>
  <si>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</si>
  <si>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</si>
  <si>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</si>
  <si>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</si>
  <si>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</si>
  <si>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</si>
  <si>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</si>
  <si>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</si>
  <si>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</si>
  <si>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</si>
  <si>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</si>
  <si>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</si>
  <si>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</si>
  <si>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</si>
  <si>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</si>
  <si>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</si>
  <si>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</si>
  <si>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</si>
  <si>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</si>
  <si>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</si>
  <si>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</si>
  <si>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</si>
  <si>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</si>
  <si>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</si>
  <si>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</si>
  <si>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</si>
  <si>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</si>
  <si>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</si>
  <si>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</si>
  <si>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</si>
  <si>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</si>
  <si>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</si>
  <si>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</si>
  <si>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</si>
  <si>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</si>
  <si>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</si>
  <si>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</si>
  <si>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</si>
  <si>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</si>
  <si>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</si>
  <si>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</si>
  <si>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</si>
  <si>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</si>
  <si>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</si>
  <si>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</si>
  <si>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</si>
  <si>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</si>
  <si>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</si>
  <si>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</si>
  <si>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</si>
  <si>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</si>
  <si>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</si>
  <si>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</si>
  <si>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</si>
  <si>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</si>
  <si>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</si>
  <si>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</si>
  <si>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</si>
  <si>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</si>
  <si>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</si>
  <si>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</si>
  <si>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</si>
  <si>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</si>
  <si>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</si>
  <si>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</si>
  <si>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</si>
  <si>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</si>
  <si>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</si>
  <si>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</si>
  <si>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</si>
  <si>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</si>
  <si>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</si>
  <si>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</si>
  <si>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</si>
  <si>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</si>
  <si>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</si>
  <si>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</si>
  <si>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</si>
  <si>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</si>
  <si>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</si>
  <si>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</si>
  <si>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</si>
  <si>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</si>
  <si>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</si>
  <si>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</si>
  <si>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</si>
  <si>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</si>
  <si>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</si>
  <si>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</si>
  <si>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</si>
  <si>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</si>
  <si>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</si>
  <si>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</si>
  <si>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</si>
  <si>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</si>
  <si>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</si>
  <si>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</si>
  <si>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</si>
  <si>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</si>
  <si>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</si>
  <si>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</si>
  <si>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</si>
  <si>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</si>
  <si>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</si>
  <si>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</si>
  <si>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</si>
  <si>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</si>
  <si>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</si>
  <si>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</si>
  <si>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</si>
  <si>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</si>
  <si>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</si>
  <si>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</si>
  <si>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</si>
  <si>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</si>
  <si>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</si>
  <si>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</si>
  <si>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</si>
  <si>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</si>
  <si>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</si>
  <si>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</si>
  <si>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</si>
  <si>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</si>
  <si>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</si>
  <si>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</si>
  <si>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</si>
  <si>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</si>
  <si>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</si>
  <si>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</si>
  <si>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</si>
  <si>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</si>
  <si>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</si>
  <si>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</si>
  <si>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</si>
  <si>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</si>
  <si>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</si>
  <si>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</si>
  <si>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</si>
  <si>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</si>
  <si>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</si>
  <si>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</si>
  <si>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</si>
  <si>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</si>
  <si>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</si>
  <si>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</si>
  <si>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</si>
  <si>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</si>
  <si>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</si>
  <si>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</si>
  <si>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</si>
  <si>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</si>
  <si>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</si>
  <si>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</si>
  <si>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</si>
  <si>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</si>
  <si>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</si>
  <si>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</si>
  <si>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</si>
  <si>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</si>
  <si>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</si>
  <si>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</si>
  <si>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</si>
  <si>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</si>
  <si>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</si>
  <si>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</si>
  <si>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</si>
  <si>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</si>
  <si>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</si>
  <si>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</si>
  <si>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</si>
  <si>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</si>
  <si>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</si>
  <si>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</si>
  <si>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</si>
  <si>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</si>
  <si>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</si>
  <si>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</si>
  <si>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</si>
  <si>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</si>
  <si>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</si>
  <si>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</si>
  <si>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</si>
  <si>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</si>
  <si>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</si>
  <si>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</si>
  <si>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</si>
  <si>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</si>
  <si>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</si>
  <si>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</si>
  <si>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</si>
  <si>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</si>
  <si>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</si>
  <si>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</si>
  <si>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</si>
  <si>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</si>
  <si>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</si>
  <si>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</si>
  <si>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</si>
  <si>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</si>
  <si>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</si>
  <si>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</si>
  <si>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</si>
  <si>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</si>
  <si>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</si>
  <si>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</si>
  <si>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</si>
  <si>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</si>
  <si>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</si>
  <si>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</si>
  <si>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</si>
  <si>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</si>
  <si>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</si>
  <si>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</si>
  <si>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</si>
  <si>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</si>
  <si>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</si>
  <si>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</si>
  <si>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</si>
  <si>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</si>
  <si>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</si>
  <si>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</si>
  <si>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</si>
  <si>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</si>
  <si>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</si>
  <si>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</si>
  <si>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</si>
  <si>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</si>
  <si>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</si>
  <si>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</si>
  <si>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</si>
  <si>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</si>
  <si>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</si>
  <si>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</si>
  <si>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</si>
  <si>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</si>
  <si>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</si>
  <si>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</si>
  <si>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</si>
  <si>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</si>
  <si>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</si>
  <si>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</si>
  <si>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</si>
  <si>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</si>
  <si>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</si>
  <si>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</si>
  <si>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</si>
  <si>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</si>
  <si>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</si>
  <si>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</si>
  <si>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</si>
  <si>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</si>
  <si>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</si>
  <si>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</si>
  <si>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</si>
  <si>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</si>
  <si>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</si>
  <si>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</si>
  <si>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</si>
  <si>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</si>
  <si>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</si>
  <si>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</si>
  <si>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</si>
  <si>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</si>
  <si>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</si>
  <si>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</si>
  <si>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</si>
  <si>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</si>
  <si>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</si>
  <si>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</si>
  <si>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</si>
  <si>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</si>
  <si>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</si>
  <si>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</si>
  <si>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</si>
  <si>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</si>
  <si>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</si>
  <si>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</si>
  <si>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</si>
  <si>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</si>
  <si>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</si>
  <si>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</si>
  <si>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</si>
  <si>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</si>
  <si>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</si>
  <si>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</si>
  <si>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</si>
  <si>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</si>
  <si>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</si>
  <si>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</si>
  <si>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</si>
  <si>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</si>
  <si>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</si>
  <si>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</si>
  <si>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</si>
  <si>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</si>
  <si>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</si>
  <si>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</si>
  <si>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</si>
  <si>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</si>
  <si>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</si>
  <si>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</si>
  <si>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</si>
  <si>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</si>
  <si>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</si>
  <si>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</si>
  <si>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</si>
  <si>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</si>
  <si>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</si>
  <si>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</si>
  <si>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</si>
  <si>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</si>
  <si>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</si>
  <si>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</si>
  <si>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</si>
  <si>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</si>
  <si>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</si>
  <si>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</si>
  <si>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</si>
  <si>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</si>
  <si>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</si>
  <si>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</si>
  <si>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</si>
  <si>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</si>
  <si>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</si>
  <si>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</si>
  <si>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</si>
  <si>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</si>
  <si>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</si>
  <si>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</si>
  <si>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</si>
  <si>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</si>
  <si>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</si>
  <si>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</si>
  <si>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</si>
  <si>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</si>
  <si>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</si>
  <si>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</si>
  <si>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</si>
  <si>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</si>
  <si>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</si>
  <si>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</si>
  <si>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</si>
  <si>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</si>
  <si>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</si>
  <si>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</si>
  <si>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</si>
  <si>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</si>
  <si>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</si>
  <si>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</si>
  <si>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</si>
  <si>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</si>
  <si>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</si>
  <si>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</si>
  <si>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</si>
  <si>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</si>
  <si>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</si>
  <si>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</si>
  <si>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</si>
  <si>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</si>
  <si>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</si>
  <si>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</si>
  <si>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</si>
  <si>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</si>
  <si>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</si>
  <si>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</si>
  <si>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</si>
  <si>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</si>
  <si>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</si>
  <si>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</si>
  <si>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</si>
  <si>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</si>
  <si>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</si>
  <si>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</si>
  <si>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</si>
  <si>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</si>
  <si>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</si>
  <si>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</si>
  <si>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</si>
  <si>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</si>
  <si>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</si>
  <si>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</si>
  <si>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</si>
  <si>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</si>
  <si>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</si>
  <si>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</si>
  <si>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</si>
  <si>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</si>
  <si>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</si>
  <si>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</si>
  <si>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</si>
  <si>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</si>
  <si>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</si>
  <si>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</si>
  <si>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</si>
  <si>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</si>
  <si>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</si>
  <si>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</si>
  <si>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</si>
  <si>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</si>
  <si>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</si>
  <si>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</si>
  <si>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</si>
  <si>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</si>
  <si>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</si>
  <si>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</si>
  <si>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</si>
  <si>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</si>
  <si>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</si>
  <si>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</si>
  <si>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</si>
  <si>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</si>
  <si>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</si>
  <si>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</si>
  <si>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</si>
  <si>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</si>
  <si>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</si>
  <si>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</si>
  <si>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</si>
  <si>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</si>
  <si>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</si>
  <si>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</si>
  <si>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</si>
  <si>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</si>
  <si>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</si>
  <si>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</si>
  <si>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</si>
  <si>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</si>
  <si>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</si>
  <si>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</si>
  <si>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</si>
  <si>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</si>
  <si>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</si>
  <si>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</si>
  <si>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</si>
  <si>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</si>
  <si>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</si>
  <si>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</si>
  <si>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</si>
  <si>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</si>
  <si>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</si>
  <si>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</si>
  <si>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</si>
  <si>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</si>
  <si>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</si>
  <si>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</si>
  <si>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</si>
  <si>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</si>
  <si>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</si>
  <si>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</si>
  <si>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</si>
  <si>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</si>
  <si>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</si>
  <si>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</si>
  <si>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</si>
  <si>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</si>
  <si>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</si>
  <si>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</si>
  <si>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</si>
  <si>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</si>
  <si>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</si>
  <si>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</si>
  <si>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</si>
  <si>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</si>
  <si>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</si>
  <si>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</si>
  <si>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</si>
  <si>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</si>
  <si>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</si>
  <si>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</si>
  <si>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</si>
  <si>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</si>
  <si>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</si>
  <si>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</si>
  <si>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</si>
  <si>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</si>
  <si>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</si>
  <si>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</si>
  <si>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</si>
  <si>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</si>
  <si>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</si>
  <si>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</si>
  <si>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</si>
  <si>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</si>
  <si>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</si>
  <si>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</si>
  <si>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</si>
  <si>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</si>
  <si>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</si>
  <si>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</si>
  <si>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</si>
  <si>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</si>
  <si>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</si>
  <si>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</si>
  <si>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</si>
  <si>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</si>
  <si>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</si>
  <si>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</si>
  <si>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</si>
  <si>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</si>
  <si>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</si>
  <si>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</si>
  <si>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</si>
  <si>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</si>
  <si>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</si>
  <si>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</si>
  <si>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</si>
  <si>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</si>
  <si>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</si>
  <si>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</si>
  <si>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</si>
  <si>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</si>
  <si>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</si>
  <si>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</si>
  <si>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</si>
  <si>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</si>
  <si>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</si>
  <si>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</si>
  <si>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</si>
  <si>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</si>
  <si>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</si>
  <si>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</si>
  <si>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</si>
  <si>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</si>
  <si>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</si>
  <si>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</si>
  <si>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</si>
  <si>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</si>
  <si>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</si>
  <si>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</si>
  <si>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</si>
  <si>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</si>
  <si>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</si>
  <si>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</si>
  <si>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</si>
  <si>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</si>
  <si>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</si>
  <si>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</si>
  <si>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</si>
  <si>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</si>
  <si>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</si>
  <si>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</si>
  <si>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</si>
  <si>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</si>
  <si>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</si>
  <si>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</si>
  <si>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</si>
  <si>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</si>
  <si>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</si>
  <si>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</si>
  <si>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</si>
  <si>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</si>
  <si>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</si>
  <si>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</si>
  <si>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</si>
  <si>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</si>
  <si>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</si>
  <si>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</si>
  <si>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</si>
  <si>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</si>
  <si>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</si>
  <si>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</si>
  <si>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</si>
  <si>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</si>
  <si>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</si>
  <si>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</si>
  <si>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</si>
  <si>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</si>
  <si>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</si>
  <si>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</si>
  <si>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</si>
  <si>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</si>
  <si>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</si>
  <si>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</si>
  <si>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</si>
  <si>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</si>
  <si>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</si>
  <si>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</si>
  <si>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</si>
  <si>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</si>
  <si>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</si>
  <si>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</si>
  <si>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</si>
  <si>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</si>
  <si>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</si>
  <si>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</si>
  <si>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</si>
  <si>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</si>
  <si>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</si>
  <si>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</si>
  <si>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</si>
  <si>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</si>
  <si>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</si>
  <si>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</si>
  <si>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</si>
  <si>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</si>
  <si>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</si>
  <si>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</si>
  <si>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</si>
  <si>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</si>
  <si>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</si>
  <si>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</si>
  <si>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</si>
  <si>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</si>
  <si>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</si>
  <si>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</si>
  <si>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</si>
  <si>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</si>
  <si>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</si>
  <si>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</si>
  <si>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</si>
  <si>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</si>
  <si>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</si>
  <si>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</si>
  <si>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</si>
  <si>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</si>
  <si>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</si>
  <si>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</si>
  <si>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</si>
  <si>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</si>
  <si>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</si>
  <si>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</si>
  <si>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</si>
  <si>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</si>
  <si>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</si>
  <si>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</si>
  <si>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</si>
  <si>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</si>
  <si>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</si>
  <si>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</si>
  <si>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</si>
  <si>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</si>
  <si>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</si>
  <si>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</si>
  <si>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</si>
  <si>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</si>
  <si>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</si>
  <si>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</si>
  <si>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</si>
  <si>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</si>
  <si>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</si>
  <si>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</si>
  <si>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</si>
  <si>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</si>
  <si>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</si>
  <si>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</si>
  <si>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</si>
  <si>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</si>
  <si>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</si>
  <si>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</si>
  <si>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</si>
  <si>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</si>
  <si>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</si>
  <si>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</si>
  <si>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</si>
  <si>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</si>
  <si>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</si>
  <si>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</si>
  <si>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</si>
  <si>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</si>
  <si>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</si>
  <si>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</si>
  <si>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</si>
  <si>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</si>
  <si>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</si>
  <si>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</si>
  <si>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</si>
  <si>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</si>
  <si>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</si>
  <si>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</si>
  <si>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</si>
  <si>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</si>
  <si>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</si>
  <si>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</si>
  <si>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</si>
  <si>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</si>
  <si>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</si>
  <si>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</si>
  <si>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</si>
  <si>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</si>
  <si>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</si>
  <si>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</si>
  <si>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</si>
  <si>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</si>
  <si>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</si>
  <si>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</si>
  <si>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</si>
  <si>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</si>
  <si>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</si>
  <si>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</si>
  <si>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</si>
  <si>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</si>
  <si>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</si>
  <si>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</si>
  <si>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</si>
  <si>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</si>
  <si>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</si>
  <si>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</si>
  <si>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</si>
  <si>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</si>
  <si>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</si>
  <si>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</si>
  <si>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</si>
  <si>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</si>
  <si>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</si>
  <si>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</si>
  <si>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</si>
  <si>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</si>
  <si>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</si>
  <si>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</si>
  <si>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</si>
  <si>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</si>
  <si>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</si>
  <si>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</si>
  <si>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</si>
  <si>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</si>
  <si>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</si>
  <si>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</si>
  <si>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</si>
  <si>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</si>
  <si>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</si>
  <si>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</si>
  <si>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</si>
  <si>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</si>
  <si>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</si>
  <si>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</si>
  <si>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</si>
  <si>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</si>
  <si>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</si>
  <si>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</si>
  <si>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</si>
  <si>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</si>
  <si>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</si>
  <si>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</si>
  <si>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</si>
  <si>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</si>
  <si>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</si>
  <si>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</si>
  <si>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</si>
  <si>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</si>
  <si>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</si>
  <si>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</si>
  <si>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</si>
  <si>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</si>
  <si>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</si>
  <si>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</si>
  <si>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</si>
  <si>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</si>
  <si>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</si>
  <si>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</si>
  <si>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</si>
  <si>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</si>
  <si>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</si>
  <si>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</si>
  <si>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</si>
  <si>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</si>
  <si>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</si>
  <si>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</si>
  <si>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</si>
  <si>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</si>
  <si>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</si>
  <si>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</si>
  <si>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</si>
  <si>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</si>
  <si>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</si>
  <si>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</si>
  <si>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</si>
  <si>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</si>
  <si>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</si>
  <si>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</si>
  <si>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</si>
  <si>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</si>
  <si>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</si>
  <si>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</si>
  <si>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</si>
  <si>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</si>
  <si>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</si>
  <si>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</si>
  <si>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</si>
  <si>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</si>
  <si>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</si>
  <si>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</si>
  <si>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</si>
  <si>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</si>
  <si>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</si>
  <si>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</si>
  <si>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</si>
  <si>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</si>
  <si>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</si>
  <si>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</si>
  <si>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</si>
  <si>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</si>
  <si>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</si>
  <si>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</si>
  <si>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</si>
  <si>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</si>
  <si>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</si>
  <si>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</si>
  <si>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</si>
  <si>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</si>
  <si>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</si>
  <si>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</si>
  <si>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</si>
  <si>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</si>
  <si>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</si>
  <si>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</si>
  <si>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</si>
  <si>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</si>
  <si>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</si>
  <si>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</si>
  <si>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</si>
  <si>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</si>
  <si>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</si>
  <si>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</si>
  <si>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</si>
  <si>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</si>
  <si>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</si>
  <si>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</si>
  <si>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</si>
  <si>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</si>
  <si>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</si>
  <si>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</si>
  <si>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</si>
  <si>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</si>
  <si>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</si>
  <si>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</si>
  <si>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</si>
  <si>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</si>
  <si>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</si>
  <si>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</si>
  <si>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</si>
  <si>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</si>
  <si>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</si>
  <si>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</si>
  <si>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</si>
  <si>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</si>
  <si>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</si>
  <si>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</si>
  <si>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</si>
  <si>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</si>
  <si>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</si>
  <si>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</si>
  <si>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</si>
  <si>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</si>
  <si>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</si>
  <si>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</si>
  <si>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</si>
  <si>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</si>
  <si>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</si>
  <si>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</si>
  <si>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</si>
  <si>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</si>
  <si>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</si>
  <si>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</si>
  <si>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</si>
  <si>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</si>
  <si>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</si>
  <si>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</si>
  <si>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</si>
  <si>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</si>
  <si>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</si>
  <si>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</si>
  <si>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</si>
  <si>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</si>
  <si>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</si>
  <si>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</si>
  <si>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</si>
  <si>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</si>
  <si>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</si>
  <si>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</si>
  <si>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</si>
  <si>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</si>
  <si>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</si>
  <si>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</si>
  <si>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</si>
  <si>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</si>
  <si>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</si>
  <si>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</si>
  <si>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</si>
  <si>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</si>
  <si>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</si>
  <si>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</si>
  <si>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</si>
  <si>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</si>
  <si>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</si>
  <si>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</si>
  <si>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</si>
  <si>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</si>
  <si>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</si>
  <si>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</si>
  <si>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</si>
  <si>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</si>
  <si>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</si>
  <si>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</si>
  <si>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</si>
  <si>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</si>
  <si>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</si>
  <si>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</si>
  <si>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</si>
  <si>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</si>
  <si>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</si>
  <si>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</si>
  <si>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</si>
  <si>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</si>
  <si>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</si>
  <si>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</si>
  <si>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</si>
  <si>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</si>
  <si>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</si>
  <si>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</si>
  <si>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</si>
  <si>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</si>
  <si>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</si>
  <si>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</si>
  <si>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</si>
  <si>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</si>
  <si>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</si>
  <si>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</si>
  <si>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</si>
  <si>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</si>
  <si>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</si>
  <si>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</si>
  <si>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</si>
  <si>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</si>
  <si>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</si>
  <si>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</si>
  <si>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</si>
  <si>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</si>
  <si>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</si>
  <si>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</si>
  <si>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</si>
  <si>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</si>
  <si>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</si>
  <si>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</si>
  <si>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</si>
  <si>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</si>
  <si>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</si>
  <si>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</si>
  <si>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</si>
  <si>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</si>
  <si>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</si>
  <si>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</si>
  <si>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</si>
  <si>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</si>
  <si>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</si>
  <si>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</si>
  <si>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</si>
  <si>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</si>
  <si>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</si>
  <si>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</si>
  <si>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</si>
  <si>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</si>
  <si>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</si>
  <si>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</si>
  <si>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</si>
  <si>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</si>
  <si>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</si>
  <si>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</si>
  <si>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</si>
  <si>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</si>
  <si>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</si>
  <si>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</si>
  <si>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</si>
  <si>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</si>
  <si>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</si>
  <si>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</si>
  <si>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</si>
  <si>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</si>
  <si>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</si>
  <si>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</si>
  <si>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</si>
  <si>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</si>
  <si>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</si>
  <si>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</si>
  <si>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</si>
  <si>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</si>
  <si>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</si>
  <si>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</si>
  <si>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</si>
  <si>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</si>
  <si>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</si>
  <si>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</si>
  <si>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</si>
  <si>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</si>
  <si>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</si>
  <si>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</si>
  <si>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</si>
  <si>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</si>
  <si>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</si>
  <si>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</si>
  <si>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</si>
  <si>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</si>
  <si>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</si>
  <si>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</si>
  <si>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</si>
  <si>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</si>
  <si>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</si>
  <si>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</si>
  <si>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</si>
  <si>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</si>
  <si>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</si>
  <si>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</si>
  <si>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</si>
  <si>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</si>
  <si>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</si>
  <si>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</si>
  <si>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</si>
  <si>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</si>
  <si>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</si>
  <si>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</si>
  <si>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</si>
  <si>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</si>
  <si>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</si>
  <si>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</si>
  <si>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</si>
  <si>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</si>
  <si>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</si>
  <si>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</si>
  <si>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</si>
  <si>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</si>
  <si>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</si>
  <si>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</si>
  <si>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</si>
  <si>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</si>
  <si>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</si>
  <si>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</si>
  <si>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</si>
  <si>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</si>
  <si>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</si>
  <si>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</si>
  <si>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</si>
  <si>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</si>
  <si>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</si>
  <si>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</si>
  <si>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</si>
  <si>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</si>
  <si>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</si>
  <si>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</si>
  <si>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</si>
  <si>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</si>
  <si>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</si>
  <si>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</si>
  <si>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</si>
  <si>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</si>
  <si>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</si>
  <si>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</si>
  <si>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</si>
  <si>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</si>
  <si>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</si>
  <si>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</si>
  <si>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</si>
  <si>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</si>
  <si>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</si>
  <si>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</si>
  <si>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</si>
  <si>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</si>
  <si>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</si>
  <si>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</si>
  <si>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</si>
  <si>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</si>
  <si>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</si>
  <si>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</si>
  <si>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</si>
  <si>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</si>
  <si>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</si>
  <si>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</si>
  <si>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</si>
  <si>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</si>
  <si>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</si>
  <si>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</si>
  <si>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</si>
  <si>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</si>
  <si>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</si>
  <si>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</si>
  <si>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</si>
  <si>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</si>
  <si>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</si>
  <si>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</si>
  <si>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</si>
  <si>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</si>
  <si>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</si>
  <si>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</si>
  <si>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</si>
  <si>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</si>
  <si>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</si>
  <si>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</si>
  <si>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</si>
  <si>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</si>
  <si>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</si>
  <si>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</si>
  <si>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</si>
  <si>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</si>
  <si>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</si>
  <si>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</si>
  <si>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</si>
  <si>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</si>
  <si>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</si>
  <si>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</si>
  <si>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</si>
  <si>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</si>
  <si>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</si>
  <si>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</si>
  <si>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</si>
  <si>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</si>
  <si>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</si>
  <si>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</si>
  <si>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</si>
  <si>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</si>
  <si>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</si>
  <si>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</si>
  <si>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</si>
  <si>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</si>
  <si>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</si>
  <si>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</si>
  <si>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</si>
  <si>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</si>
  <si>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</si>
  <si>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</si>
  <si>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</si>
  <si>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</si>
  <si>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</si>
  <si>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</si>
  <si>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</si>
  <si>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</si>
  <si>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</si>
  <si>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</si>
  <si>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</si>
  <si>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</si>
  <si>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</si>
  <si>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</si>
  <si>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</si>
  <si>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</si>
  <si>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</si>
  <si>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</si>
  <si>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</si>
  <si>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</si>
  <si>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</si>
  <si>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</si>
  <si>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</si>
  <si>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</si>
  <si>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</si>
  <si>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</si>
  <si>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</si>
  <si>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</si>
  <si>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</si>
  <si>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</si>
  <si>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</si>
  <si>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</si>
  <si>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</si>
  <si>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</si>
  <si>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</si>
  <si>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</si>
  <si>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</si>
  <si>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</si>
  <si>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</si>
  <si>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</si>
  <si>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</si>
  <si>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</si>
  <si>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</si>
  <si>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</si>
  <si>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</si>
  <si>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</si>
  <si>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</si>
  <si>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</si>
  <si>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</si>
  <si>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</si>
  <si>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</si>
  <si>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</si>
  <si>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</si>
  <si>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</si>
  <si>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</si>
  <si>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</si>
  <si>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</si>
  <si>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</si>
  <si>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</si>
  <si>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</si>
  <si>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</si>
  <si>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</si>
  <si>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</si>
  <si>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</si>
  <si>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</si>
  <si>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</si>
  <si>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</si>
  <si>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</si>
  <si>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</si>
  <si>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</si>
  <si>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</si>
  <si>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</si>
  <si>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</si>
  <si>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</si>
  <si>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</si>
  <si>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</si>
  <si>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</si>
  <si>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</si>
  <si>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</si>
  <si>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</si>
  <si>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</si>
  <si>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</si>
  <si>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</si>
  <si>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</si>
  <si>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</si>
  <si>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</si>
  <si>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</si>
  <si>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</si>
  <si>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</si>
  <si>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</si>
  <si>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</si>
  <si>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</si>
  <si>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</si>
  <si>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</si>
  <si>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</si>
  <si>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</si>
  <si>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</si>
  <si>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</si>
  <si>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</si>
  <si>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</si>
  <si>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</si>
  <si>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</si>
  <si>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</si>
  <si>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</si>
  <si>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</si>
  <si>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</si>
  <si>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</si>
  <si>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</si>
  <si>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</si>
  <si>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</si>
  <si>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</si>
  <si>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</si>
  <si>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</si>
  <si>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</si>
  <si>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</si>
  <si>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</si>
  <si>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</si>
  <si>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</si>
  <si>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</si>
  <si>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</si>
  <si>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</si>
  <si>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</si>
  <si>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</si>
  <si>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</si>
  <si>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</si>
  <si>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</si>
  <si>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</si>
  <si>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</si>
  <si>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</si>
  <si>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</si>
  <si>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</si>
  <si>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</si>
  <si>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</si>
  <si>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</si>
  <si>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</si>
  <si>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</si>
  <si>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</si>
  <si>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</si>
  <si>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</si>
  <si>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</si>
  <si>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</si>
  <si>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</si>
  <si>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</si>
  <si>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</si>
  <si>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</si>
  <si>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</si>
  <si>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</si>
  <si>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</si>
  <si>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</si>
  <si>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</si>
  <si>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</si>
  <si>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</si>
  <si>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</si>
  <si>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</si>
  <si>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</si>
  <si>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</si>
  <si>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</si>
  <si>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</si>
  <si>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</si>
  <si>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</si>
  <si>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</si>
  <si>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</si>
  <si>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</si>
  <si>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</si>
  <si>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</si>
  <si>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</si>
  <si>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</si>
  <si>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</si>
  <si>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</si>
  <si>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</si>
  <si>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</si>
  <si>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</si>
  <si>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</si>
  <si>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</si>
  <si>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</si>
  <si>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</si>
  <si>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</si>
  <si>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</si>
  <si>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</si>
  <si>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</si>
  <si>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</si>
  <si>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</si>
  <si>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</si>
  <si>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</si>
  <si>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</si>
  <si>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</si>
  <si>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</si>
  <si>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</si>
  <si>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</si>
  <si>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</si>
  <si>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</si>
  <si>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</si>
  <si>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</si>
  <si>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</si>
  <si>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</si>
  <si>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</si>
  <si>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</si>
  <si>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</si>
  <si>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</si>
  <si>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</si>
  <si>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</si>
  <si>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</si>
  <si>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</si>
  <si>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</si>
  <si>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</si>
  <si>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</si>
  <si>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</si>
  <si>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</si>
  <si>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</si>
  <si>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</si>
  <si>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</si>
  <si>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</si>
  <si>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</si>
  <si>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</si>
  <si>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</si>
  <si>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</si>
  <si>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</si>
  <si>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</si>
  <si>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</si>
  <si>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</si>
  <si>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</si>
  <si>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</si>
  <si>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</si>
  <si>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</si>
  <si>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</si>
  <si>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</si>
  <si>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</si>
  <si>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</si>
  <si>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</si>
  <si>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</si>
  <si>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</si>
  <si>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</si>
  <si>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</si>
  <si>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</si>
  <si>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</si>
  <si>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</si>
  <si>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</si>
  <si>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</si>
  <si>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</si>
  <si>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</si>
  <si>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</si>
  <si>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</si>
  <si>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</si>
  <si>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</si>
  <si>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</si>
  <si>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</si>
  <si>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</si>
  <si>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</si>
  <si>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</si>
  <si>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</si>
  <si>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</si>
  <si>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</si>
  <si>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</si>
  <si>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</si>
  <si>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</si>
  <si>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</si>
  <si>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</si>
  <si>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</si>
  <si>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</si>
  <si>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</si>
  <si>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</si>
  <si>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</si>
  <si>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</si>
  <si>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</si>
  <si>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</si>
  <si>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</si>
  <si>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</si>
  <si>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</si>
  <si>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</si>
  <si>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</si>
  <si>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</si>
  <si>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</si>
  <si>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</si>
  <si>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</si>
  <si>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</si>
  <si>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</si>
  <si>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</si>
  <si>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</si>
  <si>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</si>
  <si>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</si>
  <si>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</si>
  <si>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</si>
  <si>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</si>
  <si>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</si>
  <si>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</si>
  <si>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</si>
  <si>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</si>
  <si>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</si>
  <si>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</si>
  <si>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</si>
  <si>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</si>
  <si>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</si>
  <si>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</si>
  <si>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</si>
  <si>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</si>
  <si>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</si>
  <si>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</si>
  <si>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</si>
  <si>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</si>
  <si>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</si>
  <si>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</si>
  <si>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</si>
  <si>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</si>
  <si>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</si>
  <si>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</si>
  <si>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</si>
  <si>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</si>
  <si>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</si>
  <si>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</si>
  <si>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</si>
  <si>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</si>
  <si>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</si>
  <si>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</si>
  <si>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</si>
  <si>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</si>
  <si>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</si>
  <si>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</si>
  <si>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</si>
  <si>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</si>
  <si>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</si>
  <si>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</si>
  <si>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</si>
  <si>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</si>
  <si>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</si>
  <si>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</si>
  <si>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</si>
  <si>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</si>
  <si>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</si>
  <si>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</si>
  <si>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</si>
  <si>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</si>
  <si>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</si>
  <si>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</si>
  <si>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</si>
  <si>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</si>
  <si>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</si>
  <si>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</si>
  <si>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</si>
  <si>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</si>
  <si>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</si>
  <si>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</si>
  <si>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</si>
  <si>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</si>
  <si>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</si>
  <si>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</si>
  <si>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</si>
  <si>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</si>
  <si>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</si>
  <si>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</si>
  <si>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</si>
  <si>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</si>
  <si>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</si>
  <si>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</si>
  <si>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</si>
  <si>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</si>
  <si>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</si>
  <si>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</si>
  <si>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</si>
  <si>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</si>
  <si>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</si>
  <si>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</si>
  <si>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</si>
  <si>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</si>
  <si>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</si>
  <si>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</si>
  <si>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</si>
  <si>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</si>
  <si>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</si>
  <si>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</si>
  <si>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</si>
  <si>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</si>
  <si>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</si>
  <si>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</si>
  <si>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</si>
  <si>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</si>
  <si>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</si>
  <si>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</si>
  <si>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</si>
  <si>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</si>
  <si>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</si>
  <si>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</si>
  <si>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</si>
  <si>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</si>
  <si>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</si>
  <si>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</si>
  <si>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</si>
  <si>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</si>
  <si>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</si>
  <si>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</si>
  <si>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</si>
  <si>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</si>
  <si>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</si>
  <si>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</si>
  <si>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</si>
  <si>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</si>
  <si>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</si>
  <si>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</si>
  <si>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</si>
  <si>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</si>
  <si>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</si>
  <si>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</si>
  <si>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</si>
  <si>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</si>
  <si>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</si>
  <si>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</si>
  <si>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</si>
  <si>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</si>
  <si>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</si>
  <si>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</si>
  <si>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</si>
  <si>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</si>
  <si>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</si>
  <si>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</si>
  <si>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</si>
  <si>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</si>
  <si>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</si>
  <si>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</si>
  <si>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</si>
  <si>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</si>
  <si>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</si>
  <si>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</si>
  <si>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</si>
  <si>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</si>
  <si>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</si>
  <si>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</si>
  <si>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</si>
  <si>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</si>
  <si>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</si>
  <si>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</si>
  <si>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</si>
  <si>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</si>
  <si>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</si>
  <si>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</si>
  <si>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</si>
  <si>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</si>
  <si>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</si>
  <si>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</si>
  <si>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</si>
  <si>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</si>
  <si>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</si>
  <si>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</si>
  <si>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</si>
  <si>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</si>
  <si>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</si>
  <si>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</si>
  <si>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</si>
  <si>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</si>
  <si>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</si>
  <si>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</si>
  <si>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</si>
  <si>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</si>
  <si>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</si>
  <si>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</si>
  <si>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</si>
  <si>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</si>
  <si>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</si>
  <si>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</si>
  <si>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</si>
  <si>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</si>
  <si>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</si>
  <si>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</si>
  <si>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</si>
  <si>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</si>
  <si>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</si>
  <si>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</si>
  <si>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</si>
  <si>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</si>
  <si>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</si>
  <si>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</si>
  <si>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</si>
  <si>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</si>
  <si>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</si>
  <si>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</si>
  <si>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</si>
  <si>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</si>
  <si>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</si>
  <si>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</si>
  <si>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</si>
  <si>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</si>
  <si>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</si>
  <si>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</si>
  <si>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</si>
  <si>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</si>
  <si>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</si>
  <si>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</si>
  <si>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</si>
  <si>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</si>
  <si>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</si>
  <si>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</si>
  <si>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</si>
  <si>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</si>
  <si>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</si>
  <si>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</si>
  <si>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</si>
  <si>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</si>
  <si>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</si>
  <si>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</si>
  <si>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</si>
  <si>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</si>
  <si>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</si>
  <si>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</si>
  <si>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</si>
  <si>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</si>
  <si>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</si>
  <si>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</si>
  <si>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</si>
  <si>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</si>
  <si>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</si>
  <si>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</si>
  <si>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</si>
  <si>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</si>
  <si>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</si>
  <si>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</si>
  <si>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</si>
  <si>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</si>
  <si>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</si>
  <si>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</si>
  <si>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</si>
  <si>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</si>
  <si>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</si>
  <si>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</si>
  <si>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</si>
  <si>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</si>
  <si>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</si>
  <si>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</si>
  <si>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</si>
  <si>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</si>
  <si>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</si>
  <si>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</si>
  <si>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</si>
  <si>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</si>
  <si>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</si>
  <si>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</si>
  <si>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</si>
  <si>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</si>
  <si>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</si>
  <si>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</si>
  <si>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</si>
  <si>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</si>
  <si>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</si>
  <si>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</si>
  <si>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</si>
  <si>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</si>
  <si>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</si>
  <si>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</si>
  <si>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</si>
  <si>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</si>
  <si>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</si>
  <si>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</si>
  <si>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</si>
  <si>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</si>
  <si>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</si>
  <si>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</si>
  <si>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</si>
  <si>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</si>
  <si>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</si>
  <si>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</si>
  <si>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</si>
  <si>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</si>
  <si>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</si>
  <si>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</si>
  <si>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</si>
  <si>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</si>
  <si>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</si>
  <si>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</si>
  <si>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</si>
  <si>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</si>
  <si>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</si>
  <si>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</si>
  <si>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</si>
  <si>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</si>
  <si>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</si>
  <si>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</si>
  <si>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</si>
  <si>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</si>
  <si>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</si>
  <si>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</si>
  <si>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</si>
  <si>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</si>
  <si>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</si>
  <si>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</si>
  <si>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</si>
  <si>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</si>
  <si>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</si>
  <si>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</si>
  <si>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</si>
  <si>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</si>
  <si>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</si>
  <si>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</si>
  <si>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</si>
  <si>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</si>
  <si>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</si>
  <si>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</si>
  <si>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</si>
  <si>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</si>
  <si>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</si>
  <si>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</si>
  <si>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</si>
  <si>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</si>
  <si>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</si>
  <si>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</si>
  <si>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</si>
  <si>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</si>
  <si>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</si>
  <si>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</si>
  <si>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</si>
  <si>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</si>
  <si>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</si>
  <si>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</si>
  <si>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</si>
  <si>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</si>
  <si>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</si>
  <si>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</si>
  <si>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</si>
  <si>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</si>
  <si>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</si>
  <si>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</si>
  <si>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</si>
  <si>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</si>
  <si>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</si>
  <si>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</si>
  <si>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</si>
  <si>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</si>
  <si>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</si>
  <si>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</si>
  <si>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</si>
  <si>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</si>
  <si>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</si>
  <si>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</si>
  <si>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</si>
  <si>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</si>
  <si>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</si>
  <si>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</si>
  <si>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</si>
  <si>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</si>
  <si>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</si>
  <si>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</si>
  <si>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</si>
  <si>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</si>
  <si>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</si>
  <si>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</si>
  <si>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</si>
  <si>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</si>
  <si>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</si>
  <si>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</si>
  <si>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</si>
  <si>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</si>
  <si>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</si>
  <si>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</si>
  <si>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</si>
  <si>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</si>
  <si>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</si>
  <si>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</si>
  <si>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</si>
  <si>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</si>
  <si>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</si>
  <si>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</si>
  <si>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</si>
  <si>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</si>
  <si>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</si>
  <si>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</si>
  <si>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</si>
  <si>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</si>
  <si>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</si>
  <si>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</si>
  <si>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</si>
  <si>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</si>
  <si>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</si>
  <si>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</si>
  <si>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</si>
  <si>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</si>
  <si>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</si>
  <si>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</si>
  <si>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</si>
  <si>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</si>
  <si>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</si>
  <si>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</si>
  <si>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</si>
  <si>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</si>
  <si>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</si>
  <si>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</si>
  <si>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</si>
  <si>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</si>
  <si>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</si>
  <si>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</si>
  <si>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</si>
  <si>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</si>
  <si>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</si>
  <si>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</si>
  <si>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</si>
  <si>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</si>
  <si>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</si>
  <si>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</si>
  <si>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</si>
  <si>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</si>
  <si>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</si>
  <si>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</si>
  <si>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</si>
  <si>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</si>
  <si>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</si>
  <si>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</si>
  <si>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</si>
  <si>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</si>
  <si>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</si>
  <si>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</si>
  <si>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</si>
  <si>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</si>
  <si>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</si>
  <si>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</si>
  <si>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</si>
  <si>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</si>
  <si>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</si>
  <si>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</si>
  <si>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</si>
  <si>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</si>
  <si>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</si>
  <si>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</si>
  <si>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</si>
  <si>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</si>
  <si>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</si>
  <si>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</si>
  <si>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</si>
  <si>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</si>
  <si>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</si>
  <si>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</si>
  <si>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</si>
  <si>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</si>
  <si>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</si>
  <si>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</si>
  <si>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</si>
  <si>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</si>
  <si>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</si>
  <si>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</si>
  <si>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</si>
  <si>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</si>
  <si>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</si>
  <si>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</si>
  <si>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</si>
  <si>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</si>
  <si>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</si>
  <si>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</si>
  <si>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</si>
  <si>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</si>
  <si>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</si>
  <si>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</si>
  <si>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</si>
  <si>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</si>
  <si>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</si>
  <si>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</si>
  <si>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</si>
  <si>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</si>
  <si>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</si>
  <si>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</si>
  <si>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</si>
  <si>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</si>
  <si>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</si>
  <si>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</si>
  <si>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</si>
  <si>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</si>
  <si>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</si>
  <si>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</si>
  <si>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</si>
  <si>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</si>
  <si>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</si>
  <si>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</si>
  <si>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</si>
  <si>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</si>
  <si>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</si>
  <si>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</si>
  <si>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</si>
  <si>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</si>
  <si>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</si>
  <si>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</si>
  <si>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</si>
  <si>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</si>
  <si>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</si>
  <si>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</si>
  <si>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</si>
  <si>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</si>
  <si>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</si>
  <si>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</si>
  <si>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</si>
  <si>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</si>
  <si>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</si>
  <si>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</si>
  <si>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</si>
  <si>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</si>
  <si>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</si>
  <si>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</si>
  <si>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</si>
  <si>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</si>
  <si>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</si>
  <si>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</si>
  <si>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</si>
  <si>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</si>
  <si>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</si>
  <si>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</si>
  <si>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</si>
  <si>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</si>
  <si>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</si>
  <si>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</si>
  <si>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</si>
  <si>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</si>
  <si>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</si>
  <si>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</si>
  <si>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</si>
  <si>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</si>
  <si>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</si>
  <si>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</si>
  <si>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</si>
  <si>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</si>
  <si>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</si>
  <si>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</si>
  <si>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</si>
  <si>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</si>
  <si>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</si>
  <si>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</si>
  <si>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</si>
  <si>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</si>
  <si>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</si>
  <si>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</si>
  <si>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</si>
  <si>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</si>
  <si>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</si>
  <si>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</si>
  <si>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</si>
  <si>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</si>
  <si>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</si>
  <si>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</si>
  <si>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</si>
  <si>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</si>
  <si>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</si>
  <si>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</si>
  <si>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</si>
  <si>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</si>
  <si>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</si>
  <si>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</si>
  <si>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</si>
  <si>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</si>
  <si>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</si>
  <si>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</si>
  <si>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</si>
  <si>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</si>
  <si>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</si>
  <si>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</si>
  <si>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</si>
  <si>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</si>
  <si>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</si>
  <si>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</si>
  <si>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</si>
  <si>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</si>
  <si>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</si>
  <si>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</si>
  <si>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</si>
  <si>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</si>
  <si>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</si>
  <si>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</si>
  <si>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</si>
  <si>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</si>
  <si>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</si>
  <si>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</si>
  <si>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</si>
  <si>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</si>
  <si>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</si>
  <si>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</si>
  <si>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</si>
  <si>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</si>
  <si>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</si>
  <si>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</si>
  <si>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</si>
  <si>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</si>
  <si>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</si>
  <si>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</si>
  <si>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</si>
  <si>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</si>
  <si>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</si>
  <si>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</si>
  <si>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</si>
  <si>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</si>
  <si>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</si>
  <si>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</si>
  <si>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</si>
  <si>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</si>
  <si>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</si>
  <si>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</si>
  <si>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</si>
  <si>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</si>
  <si>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</si>
  <si>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</si>
  <si>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</si>
  <si>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</si>
  <si>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</si>
  <si>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</si>
  <si>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</si>
  <si>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</si>
  <si>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</si>
  <si>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</si>
  <si>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</si>
  <si>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</si>
  <si>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</si>
  <si>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</si>
  <si>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</si>
  <si>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</si>
  <si>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</si>
  <si>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</si>
  <si>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</si>
  <si>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</si>
  <si>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</si>
  <si>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</si>
  <si>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</si>
  <si>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</si>
  <si>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</si>
  <si>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</si>
  <si>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</si>
  <si>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</si>
  <si>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</si>
  <si>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</si>
  <si>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</si>
  <si>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</si>
  <si>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</si>
  <si>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</si>
  <si>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</si>
  <si>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</si>
  <si>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</si>
  <si>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</si>
  <si>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</si>
  <si>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</si>
  <si>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</si>
  <si>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</si>
  <si>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</si>
  <si>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</si>
  <si>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</si>
  <si>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</si>
  <si>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</si>
  <si>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</si>
  <si>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</si>
  <si>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</si>
  <si>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</si>
  <si>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</si>
  <si>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</si>
  <si>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</si>
  <si>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</si>
  <si>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</si>
  <si>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</si>
  <si>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</si>
  <si>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</si>
  <si>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</si>
  <si>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</si>
  <si>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</si>
  <si>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</si>
  <si>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</si>
  <si>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</si>
  <si>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</si>
  <si>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</si>
  <si>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</si>
  <si>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</si>
  <si>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</si>
  <si>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</si>
  <si>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</si>
  <si>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</si>
  <si>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</si>
  <si>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</si>
  <si>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</si>
  <si>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</si>
  <si>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</si>
  <si>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</si>
  <si>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</si>
  <si>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</si>
  <si>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</si>
  <si>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</si>
  <si>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</si>
  <si>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</si>
  <si>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</si>
  <si>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</si>
  <si>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</si>
  <si>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</si>
  <si>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</si>
  <si>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</si>
  <si>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</si>
  <si>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</si>
  <si>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</si>
  <si>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</si>
  <si>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</si>
  <si>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</si>
  <si>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</si>
  <si>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</si>
  <si>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</si>
  <si>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</si>
  <si>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</si>
  <si>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</si>
  <si>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</si>
  <si>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</si>
  <si>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</si>
  <si>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</si>
  <si>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</si>
  <si>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</si>
  <si>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</si>
  <si>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</si>
  <si>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</si>
  <si>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</si>
  <si>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</si>
  <si>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</si>
  <si>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</si>
  <si>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</si>
  <si>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</si>
  <si>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</si>
  <si>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</si>
  <si>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</si>
  <si>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</si>
  <si>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</si>
  <si>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</si>
  <si>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</si>
  <si>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</si>
  <si>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</si>
  <si>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</si>
  <si>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</si>
  <si>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</si>
  <si>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</si>
  <si>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</si>
  <si>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</si>
  <si>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</si>
  <si>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</si>
  <si>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</si>
  <si>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</si>
  <si>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</si>
  <si>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</si>
  <si>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</si>
  <si>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</si>
  <si>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</si>
  <si>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</si>
  <si>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</si>
  <si>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</si>
  <si>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</si>
  <si>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</si>
  <si>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</si>
  <si>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</si>
  <si>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</si>
  <si>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</si>
  <si>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</si>
  <si>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</si>
  <si>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</si>
  <si>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</si>
  <si>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</si>
  <si>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</si>
  <si>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</si>
  <si>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</si>
  <si>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</si>
  <si>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</si>
  <si>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</si>
  <si>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</si>
  <si>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</si>
  <si>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</si>
  <si>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</si>
  <si>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</si>
  <si>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</si>
  <si>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</si>
  <si>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</si>
  <si>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</si>
  <si>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</si>
  <si>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</si>
  <si>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</si>
  <si>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</si>
  <si>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</si>
  <si>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</si>
  <si>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</si>
  <si>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</si>
  <si>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</si>
  <si>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</si>
  <si>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</si>
  <si>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</si>
  <si>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</si>
  <si>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</si>
  <si>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</si>
  <si>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</si>
  <si>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</si>
  <si>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</si>
  <si>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</si>
  <si>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</si>
  <si>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</si>
  <si>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</si>
  <si>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</si>
  <si>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</si>
  <si>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</si>
  <si>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</si>
  <si>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</si>
  <si>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</si>
  <si>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</si>
  <si>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</si>
  <si>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</si>
  <si>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</si>
  <si>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</si>
  <si>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</si>
  <si>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</si>
  <si>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</si>
  <si>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</si>
  <si>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</si>
  <si>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</si>
  <si>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</si>
  <si>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</si>
  <si>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</si>
  <si>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</si>
  <si>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</si>
  <si>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</si>
  <si>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</si>
  <si>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</si>
  <si>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</si>
  <si>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</si>
  <si>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</si>
  <si>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</si>
  <si>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</si>
  <si>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</si>
  <si>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</si>
  <si>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</si>
  <si>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</si>
  <si>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</si>
  <si>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</si>
  <si>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</si>
  <si>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</si>
  <si>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</si>
  <si>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</si>
  <si>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</si>
  <si>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</si>
  <si>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</si>
  <si>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</si>
  <si>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</si>
  <si>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</si>
  <si>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</si>
  <si>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</si>
  <si>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</si>
  <si>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</si>
  <si>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</si>
  <si>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</si>
  <si>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</si>
  <si>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</si>
  <si>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</si>
  <si>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</si>
  <si>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</si>
  <si>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</si>
  <si>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</si>
  <si>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</si>
  <si>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</si>
  <si>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</si>
  <si>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</si>
  <si>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</si>
  <si>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</si>
  <si>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</si>
  <si>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</si>
  <si>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</si>
  <si>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</si>
  <si>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</si>
  <si>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</si>
  <si>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</si>
  <si>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</si>
  <si>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</si>
  <si>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</si>
  <si>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</si>
  <si>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</si>
  <si>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</si>
  <si>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</si>
  <si>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</si>
  <si>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</si>
  <si>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</si>
  <si>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</si>
  <si>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</si>
  <si>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</si>
  <si>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</si>
  <si>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</si>
  <si>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</si>
  <si>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</si>
  <si>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</si>
  <si>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</si>
  <si>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</si>
  <si>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</si>
  <si>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</si>
  <si>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</si>
  <si>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</si>
  <si>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</si>
  <si>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</si>
  <si>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</si>
  <si>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</si>
  <si>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</si>
  <si>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</si>
  <si>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</si>
  <si>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</si>
  <si>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</si>
  <si>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</si>
  <si>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</si>
  <si>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</si>
  <si>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</si>
  <si>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</si>
  <si>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</si>
  <si>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</si>
  <si>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</si>
  <si>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</si>
  <si>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</si>
  <si>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</si>
  <si>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</si>
  <si>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</si>
  <si>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</si>
  <si>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</si>
  <si>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</si>
  <si>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</si>
  <si>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</si>
  <si>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</si>
  <si>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</si>
  <si>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</si>
  <si>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</si>
  <si>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</si>
  <si>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</si>
  <si>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</si>
  <si>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</si>
  <si>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</si>
  <si>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</si>
  <si>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</si>
  <si>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</si>
  <si>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</si>
  <si>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</si>
  <si>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</si>
  <si>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</si>
  <si>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</si>
  <si>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</si>
  <si>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</si>
  <si>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</si>
  <si>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</si>
  <si>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</si>
  <si>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</si>
  <si>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</si>
  <si>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</si>
  <si>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</si>
  <si>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</si>
  <si>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</si>
  <si>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</si>
  <si>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</si>
  <si>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</si>
  <si>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</si>
  <si>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</si>
  <si>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</si>
  <si>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</si>
  <si>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</si>
  <si>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</si>
  <si>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</si>
  <si>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</si>
  <si>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</si>
  <si>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</si>
  <si>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</si>
  <si>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</si>
  <si>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</si>
  <si>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</si>
  <si>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</si>
  <si>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</si>
  <si>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</si>
  <si>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</si>
  <si>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</si>
  <si>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</si>
  <si>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</si>
  <si>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</si>
  <si>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</si>
  <si>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</si>
  <si>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</si>
  <si>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</si>
  <si>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</si>
  <si>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</si>
  <si>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</si>
  <si>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</si>
  <si>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</si>
  <si>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</si>
  <si>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</si>
  <si>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</si>
  <si>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</si>
  <si>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</si>
  <si>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</si>
  <si>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</si>
  <si>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</si>
  <si>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</si>
  <si>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</si>
  <si>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</si>
  <si>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</si>
  <si>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</si>
  <si>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</si>
  <si>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</si>
  <si>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</si>
  <si>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</si>
  <si>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</si>
  <si>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</si>
  <si>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</si>
  <si>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</si>
  <si>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</si>
  <si>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</si>
  <si>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</si>
  <si>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</si>
  <si>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</si>
  <si>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</si>
  <si>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</si>
  <si>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</si>
  <si>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</si>
  <si>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</si>
  <si>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</si>
  <si>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</si>
  <si>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</si>
  <si>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</si>
  <si>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</si>
  <si>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</si>
  <si>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</si>
  <si>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</si>
  <si>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</si>
  <si>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</si>
  <si>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</si>
  <si>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</si>
  <si>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</si>
  <si>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</si>
  <si>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</si>
  <si>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</si>
  <si>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</si>
  <si>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</si>
  <si>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</si>
  <si>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</si>
  <si>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</si>
  <si>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</si>
  <si>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</si>
  <si>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</si>
  <si>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</si>
  <si>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</si>
  <si>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</si>
  <si>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</si>
  <si>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</si>
  <si>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</si>
  <si>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</si>
  <si>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</si>
  <si>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</si>
  <si>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</si>
  <si>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</si>
  <si>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</si>
  <si>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</si>
  <si>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</si>
  <si>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</si>
  <si>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</si>
  <si>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</si>
  <si>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</si>
  <si>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</si>
  <si>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</si>
  <si>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</si>
  <si>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</si>
  <si>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</si>
  <si>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</si>
  <si>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</si>
  <si>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</si>
  <si>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</si>
  <si>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</si>
  <si>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</si>
  <si>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</si>
  <si>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</si>
  <si>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</si>
  <si>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</si>
  <si>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</si>
  <si>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</si>
  <si>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</si>
  <si>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</si>
  <si>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</si>
  <si>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</si>
  <si>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</si>
  <si>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</si>
  <si>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</si>
  <si>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</si>
  <si>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</si>
  <si>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</si>
  <si>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</si>
  <si>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</si>
  <si>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</si>
  <si>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</si>
  <si>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</si>
  <si>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</si>
  <si>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</si>
  <si>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</si>
  <si>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</si>
  <si>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</si>
  <si>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</si>
  <si>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</si>
  <si>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</si>
  <si>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</si>
  <si>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</si>
  <si>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</si>
  <si>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</si>
  <si>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</si>
  <si>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</si>
  <si>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</si>
  <si>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</si>
  <si>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</si>
  <si>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</si>
  <si>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</si>
  <si>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</si>
  <si>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</si>
  <si>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</si>
  <si>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</si>
  <si>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</si>
  <si>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</si>
  <si>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</si>
  <si>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</si>
  <si>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</si>
  <si>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</si>
  <si>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</si>
  <si>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</si>
  <si>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</si>
  <si>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</si>
  <si>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</si>
  <si>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</si>
  <si>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</si>
  <si>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</si>
  <si>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</si>
  <si>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</si>
  <si>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</si>
  <si>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</si>
  <si>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</si>
  <si>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</si>
  <si>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</si>
  <si>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</si>
  <si>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</si>
  <si>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</si>
  <si>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</si>
  <si>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</si>
  <si>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</si>
  <si>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</si>
  <si>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</si>
  <si>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</si>
  <si>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</si>
  <si>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</si>
  <si>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</si>
  <si>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</si>
  <si>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</si>
  <si>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</si>
  <si>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</si>
  <si>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</si>
  <si>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</si>
  <si>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</si>
  <si>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</si>
  <si>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</si>
  <si>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</si>
  <si>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</si>
  <si>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</si>
  <si>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</si>
  <si>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</si>
  <si>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</si>
  <si>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</si>
  <si>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</si>
  <si>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</si>
  <si>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</si>
  <si>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</si>
  <si>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</si>
  <si>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</si>
  <si>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</si>
  <si>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</si>
  <si>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</si>
  <si>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</si>
  <si>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</si>
  <si>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</si>
  <si>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</si>
  <si>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</si>
  <si>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</si>
  <si>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</si>
  <si>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</si>
  <si>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</si>
  <si>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</si>
  <si>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</si>
  <si>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</si>
  <si>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</si>
  <si>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</si>
  <si>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</si>
  <si>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</si>
  <si>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</si>
  <si>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</si>
  <si>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</si>
  <si>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</si>
  <si>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</si>
  <si>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</si>
  <si>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</si>
  <si>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</si>
  <si>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</si>
  <si>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</si>
  <si>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</si>
  <si>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</si>
  <si>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</si>
  <si>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</si>
  <si>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</si>
  <si>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</si>
  <si>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</si>
  <si>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</si>
  <si>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</si>
  <si>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</si>
  <si>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</si>
  <si>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</si>
  <si>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</si>
  <si>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</si>
  <si>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</si>
  <si>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</si>
  <si>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</si>
  <si>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</si>
  <si>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</si>
  <si>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</si>
  <si>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</si>
  <si>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</si>
  <si>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</si>
  <si>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</si>
  <si>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</si>
  <si>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</si>
  <si>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</si>
  <si>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</si>
  <si>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</si>
  <si>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</si>
  <si>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</si>
  <si>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</si>
  <si>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</si>
  <si>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</si>
  <si>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</si>
  <si>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</si>
  <si>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</si>
  <si>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</si>
  <si>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</si>
  <si>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</si>
  <si>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</si>
  <si>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</si>
  <si>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</si>
  <si>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</si>
  <si>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</si>
  <si>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</si>
  <si>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</si>
  <si>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</si>
  <si>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</si>
  <si>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</si>
  <si>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</si>
  <si>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</si>
  <si>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</si>
  <si>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</si>
  <si>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</si>
  <si>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</si>
  <si>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</si>
  <si>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</si>
  <si>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</si>
  <si>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</si>
  <si>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</si>
  <si>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</si>
  <si>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</si>
  <si>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</si>
  <si>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</si>
  <si>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</si>
  <si>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</si>
  <si>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</si>
  <si>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</si>
  <si>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</si>
  <si>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</si>
  <si>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</si>
  <si>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</si>
  <si>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</si>
  <si>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</si>
  <si>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</si>
  <si>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</si>
  <si>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</si>
  <si>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</si>
  <si>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</si>
  <si>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</si>
  <si>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</si>
  <si>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</si>
  <si>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</si>
  <si>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</si>
  <si>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</si>
  <si>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</si>
  <si>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</si>
  <si>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</si>
  <si>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</si>
  <si>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</si>
  <si>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</si>
  <si>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</si>
  <si>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</si>
  <si>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</si>
  <si>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</si>
  <si>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</si>
  <si>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</si>
  <si>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</si>
  <si>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</si>
  <si>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</si>
  <si>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</si>
  <si>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</si>
  <si>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</si>
  <si>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</si>
  <si>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</si>
  <si>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</si>
  <si>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</si>
  <si>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</si>
  <si>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</si>
  <si>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</si>
  <si>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</si>
  <si>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</si>
  <si>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</si>
  <si>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</si>
  <si>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</si>
  <si>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</si>
  <si>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</si>
  <si>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</si>
  <si>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</si>
  <si>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</si>
  <si>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</si>
  <si>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</si>
  <si>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</si>
  <si>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</si>
  <si>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</si>
  <si>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</si>
  <si>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</si>
  <si>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</si>
  <si>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</si>
  <si>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</si>
  <si>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</si>
  <si>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</si>
  <si>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</si>
  <si>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</si>
  <si>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</si>
  <si>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</si>
  <si>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</si>
  <si>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</si>
  <si>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</si>
  <si>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</si>
  <si>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</si>
  <si>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</si>
  <si>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</si>
  <si>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</si>
  <si>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</si>
  <si>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</si>
  <si>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</si>
  <si>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</si>
  <si>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</si>
  <si>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</si>
  <si>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</si>
  <si>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</si>
  <si>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</si>
  <si>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</si>
  <si>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</si>
  <si>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</si>
  <si>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</si>
  <si>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</si>
  <si>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</si>
  <si>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</si>
  <si>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</si>
  <si>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</si>
  <si>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</si>
  <si>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</si>
  <si>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</si>
  <si>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</si>
  <si>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</si>
  <si>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</si>
  <si>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</si>
  <si>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</si>
  <si>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</si>
  <si>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</si>
  <si>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</si>
  <si>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</si>
  <si>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</si>
  <si>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</si>
  <si>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</si>
  <si>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</si>
  <si>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</si>
  <si>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</si>
  <si>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</si>
  <si>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</si>
  <si>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</si>
  <si>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</si>
  <si>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</si>
  <si>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</si>
  <si>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</si>
  <si>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</si>
  <si>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</si>
  <si>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</si>
  <si>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</si>
  <si>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</si>
  <si>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</si>
  <si>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</si>
  <si>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</si>
  <si>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</si>
  <si>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</si>
  <si>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</si>
  <si>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</si>
  <si>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</si>
  <si>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</si>
  <si>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</si>
  <si>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</si>
  <si>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</si>
  <si>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</si>
  <si>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</si>
  <si>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</si>
  <si>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</si>
  <si>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</si>
  <si>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</si>
  <si>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</si>
  <si>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</si>
  <si>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</si>
  <si>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</si>
  <si>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</si>
  <si>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</si>
  <si>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</si>
  <si>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</si>
  <si>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</si>
  <si>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</si>
  <si>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</si>
  <si>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</si>
  <si>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</si>
  <si>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</si>
  <si>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</si>
  <si>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</si>
  <si>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</si>
  <si>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</si>
  <si>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</si>
  <si>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</si>
  <si>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</si>
  <si>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</si>
  <si>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</si>
  <si>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</si>
  <si>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</si>
  <si>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</si>
  <si>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</si>
  <si>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</si>
  <si>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</si>
  <si>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</si>
  <si>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</si>
  <si>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</si>
  <si>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</si>
  <si>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</si>
  <si>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</si>
  <si>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</si>
  <si>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</si>
  <si>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</si>
  <si>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</si>
  <si>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</si>
  <si>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</si>
  <si>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</si>
  <si>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</si>
  <si>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</si>
  <si>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</si>
  <si>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</si>
  <si>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</si>
  <si>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</si>
  <si>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</si>
  <si>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</si>
  <si>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</si>
  <si>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</si>
  <si>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</si>
  <si>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</si>
  <si>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</si>
  <si>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</si>
  <si>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</si>
  <si>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</si>
  <si>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</si>
  <si>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</si>
  <si>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</si>
  <si>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</si>
  <si>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</si>
  <si>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</si>
  <si>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</si>
  <si>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</si>
  <si>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</si>
  <si>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</si>
  <si>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</si>
  <si>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</si>
  <si>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</si>
  <si>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</si>
  <si>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</si>
  <si>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</si>
  <si>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</si>
  <si>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</si>
  <si>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</si>
  <si>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</si>
  <si>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</si>
  <si>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</si>
  <si>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</si>
  <si>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</si>
  <si>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</si>
  <si>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</si>
  <si>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</si>
  <si>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</si>
  <si>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</si>
  <si>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</si>
  <si>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</si>
  <si>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</si>
  <si>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</si>
  <si>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</si>
  <si>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</si>
  <si>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</si>
  <si>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</si>
  <si>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</si>
  <si>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</si>
  <si>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</si>
  <si>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</si>
  <si>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</si>
  <si>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</si>
  <si>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</si>
  <si>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</si>
  <si>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</si>
  <si>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</si>
  <si>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</si>
  <si>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</si>
  <si>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</si>
  <si>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</si>
  <si>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</si>
  <si>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</si>
  <si>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</si>
  <si>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</si>
  <si>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</si>
  <si>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</si>
  <si>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</si>
  <si>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</si>
  <si>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</si>
  <si>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</si>
  <si>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</si>
  <si>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</si>
  <si>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</si>
  <si>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</si>
  <si>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</si>
  <si>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</si>
  <si>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</si>
  <si>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</si>
  <si>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</si>
  <si>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</si>
  <si>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</si>
  <si>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</si>
  <si>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</si>
  <si>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</si>
  <si>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</si>
  <si>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</si>
  <si>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</si>
  <si>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</si>
  <si>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</si>
  <si>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</si>
  <si>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</si>
  <si>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</si>
  <si>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</si>
  <si>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</si>
  <si>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</si>
  <si>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</si>
  <si>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</si>
  <si>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</si>
  <si>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</si>
  <si>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</si>
  <si>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</si>
  <si>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</si>
  <si>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</si>
  <si>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</si>
  <si>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</si>
  <si>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</si>
  <si>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</si>
  <si>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</si>
  <si>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</si>
  <si>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</si>
  <si>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</si>
  <si>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</si>
  <si>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</si>
  <si>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</si>
  <si>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</si>
  <si>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</si>
  <si>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</si>
  <si>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</si>
  <si>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</si>
  <si>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</si>
  <si>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</si>
  <si>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</si>
  <si>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</si>
  <si>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</si>
  <si>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</si>
  <si>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</si>
  <si>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</si>
  <si>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</si>
  <si>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</si>
  <si>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</si>
  <si>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</si>
  <si>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</si>
  <si>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</si>
  <si>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</si>
  <si>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</si>
  <si>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</si>
  <si>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</si>
  <si>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</si>
  <si>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</si>
  <si>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</si>
  <si>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</si>
  <si>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</si>
  <si>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</si>
  <si>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</si>
  <si>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</si>
  <si>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</si>
  <si>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</si>
  <si>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</si>
  <si>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</si>
  <si>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</si>
  <si>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</si>
  <si>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</si>
  <si>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</si>
  <si>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</si>
  <si>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</si>
  <si>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</si>
  <si>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</si>
  <si>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</si>
  <si>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</si>
  <si>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</si>
  <si>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</si>
  <si>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</si>
  <si>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</si>
  <si>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</si>
  <si>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</si>
  <si>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</si>
  <si>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</si>
  <si>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</si>
  <si>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</si>
  <si>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</si>
  <si>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</si>
  <si>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</si>
  <si>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</si>
  <si>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</si>
  <si>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</si>
  <si>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</si>
  <si>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</si>
  <si>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</si>
  <si>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</si>
  <si>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</si>
  <si>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</si>
  <si>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</si>
  <si>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</si>
  <si>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</si>
  <si>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</si>
  <si>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</si>
  <si>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</si>
  <si>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</si>
  <si>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</si>
  <si>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</si>
  <si>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</si>
  <si>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</si>
  <si>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</si>
  <si>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</si>
  <si>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</si>
  <si>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</si>
  <si>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</si>
  <si>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</si>
  <si>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</si>
  <si>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</si>
  <si>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</si>
  <si>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</si>
  <si>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</si>
  <si>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</si>
  <si>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</si>
  <si>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</si>
  <si>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</si>
  <si>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</si>
  <si>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</si>
  <si>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</si>
  <si>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</si>
  <si>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</si>
  <si>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</si>
  <si>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</si>
  <si>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</si>
  <si>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</si>
  <si>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</si>
  <si>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</si>
  <si>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</si>
  <si>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</si>
  <si>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</si>
  <si>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</si>
  <si>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</si>
  <si>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</si>
  <si>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</si>
  <si>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</si>
  <si>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</si>
  <si>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</si>
  <si>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</si>
  <si>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</si>
  <si>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</si>
  <si>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</si>
  <si>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</si>
  <si>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</si>
  <si>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</si>
  <si>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</si>
  <si>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</si>
  <si>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</si>
  <si>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</si>
  <si>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</si>
  <si>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</si>
  <si>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</si>
  <si>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</si>
  <si>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</si>
  <si>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</si>
  <si>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</si>
  <si>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</si>
  <si>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</si>
  <si>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</si>
  <si>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</si>
  <si>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</si>
  <si>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</si>
  <si>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</si>
  <si>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</si>
  <si>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</si>
  <si>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</si>
  <si>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</si>
  <si>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</si>
  <si>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</si>
  <si>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</si>
  <si>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</si>
  <si>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</si>
  <si>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</si>
  <si>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</si>
  <si>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</si>
  <si>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</si>
  <si>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</si>
  <si>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</si>
  <si>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</si>
  <si>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</si>
  <si>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</si>
  <si>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</si>
  <si>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</si>
  <si>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</si>
  <si>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</si>
  <si>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</si>
  <si>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</si>
  <si>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</si>
  <si>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</si>
  <si>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</si>
  <si>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</si>
  <si>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</si>
  <si>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</si>
  <si>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</si>
  <si>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</si>
  <si>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</si>
  <si>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</si>
  <si>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</si>
  <si>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</si>
  <si>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</si>
  <si>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</si>
  <si>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</si>
  <si>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</si>
  <si>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</si>
  <si>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</si>
  <si>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</si>
  <si>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</si>
  <si>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</si>
  <si>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</si>
  <si>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</si>
  <si>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</si>
  <si>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</si>
  <si>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</si>
  <si>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</si>
  <si>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</si>
  <si>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</si>
  <si>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</si>
  <si>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</si>
  <si>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</si>
  <si>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</si>
  <si>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</si>
  <si>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</si>
  <si>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</si>
  <si>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</si>
  <si>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</si>
  <si>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</si>
  <si>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</si>
  <si>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</si>
  <si>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</si>
  <si>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</si>
  <si>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</si>
  <si>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</si>
  <si>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</si>
  <si>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</si>
  <si>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</si>
  <si>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</si>
  <si>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</si>
  <si>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</si>
  <si>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</si>
  <si>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</si>
  <si>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</si>
  <si>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</si>
  <si>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</si>
  <si>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</si>
  <si>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</si>
  <si>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</si>
  <si>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</si>
  <si>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</si>
  <si>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</si>
  <si>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</si>
  <si>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</si>
  <si>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</si>
  <si>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</si>
  <si>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</si>
  <si>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</si>
  <si>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</si>
  <si>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</si>
  <si>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</si>
  <si>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</si>
  <si>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</si>
  <si>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</si>
  <si>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</si>
  <si>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</si>
  <si>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</si>
  <si>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</si>
  <si>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</si>
  <si>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</si>
  <si>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</si>
  <si>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</si>
  <si>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</si>
  <si>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</si>
  <si>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</si>
  <si>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</si>
  <si>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</si>
  <si>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</si>
  <si>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</si>
  <si>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</si>
  <si>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</si>
  <si>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</si>
  <si>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</si>
  <si>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</si>
  <si>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</si>
  <si>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</si>
  <si>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</si>
  <si>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</si>
  <si>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</si>
  <si>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</si>
  <si>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</si>
  <si>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</si>
  <si>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</si>
  <si>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</si>
  <si>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</si>
  <si>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</si>
  <si>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</si>
  <si>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</si>
  <si>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</si>
  <si>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</si>
  <si>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</si>
  <si>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</si>
  <si>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</si>
  <si>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</si>
  <si>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</si>
  <si>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</si>
  <si>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</si>
  <si>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</si>
  <si>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</si>
  <si>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</si>
  <si>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</si>
  <si>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</si>
  <si>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</si>
  <si>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</si>
  <si>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</si>
  <si>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</si>
  <si>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</si>
  <si>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</si>
  <si>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</si>
  <si>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</si>
  <si>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</si>
  <si>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</si>
  <si>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</si>
  <si>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</si>
  <si>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</si>
  <si>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</si>
  <si>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</si>
  <si>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</si>
  <si>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</si>
  <si>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</si>
  <si>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</si>
  <si>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</si>
  <si>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</si>
  <si>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</si>
  <si>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</si>
  <si>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</si>
  <si>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</si>
  <si>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</si>
  <si>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</si>
  <si>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</si>
  <si>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</si>
  <si>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</si>
  <si>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</si>
  <si>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</si>
  <si>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</si>
  <si>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</si>
  <si>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</si>
  <si>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</si>
  <si>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</si>
  <si>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</si>
  <si>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</si>
  <si>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</si>
  <si>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</si>
  <si>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</si>
  <si>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</si>
  <si>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</si>
  <si>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</si>
  <si>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</si>
  <si>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</si>
  <si>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</si>
  <si>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</si>
  <si>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</si>
  <si>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</si>
  <si>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</si>
  <si>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</si>
  <si>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</si>
  <si>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</si>
  <si>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</si>
  <si>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</si>
  <si>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</si>
  <si>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</si>
  <si>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</si>
  <si>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</si>
  <si>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</si>
  <si>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</si>
  <si>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</si>
  <si>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</si>
  <si>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</si>
  <si>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</si>
  <si>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</si>
  <si>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</si>
  <si>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</si>
  <si>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</si>
  <si>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</si>
  <si>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</si>
  <si>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</si>
  <si>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</si>
  <si>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</si>
  <si>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</si>
  <si>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</si>
  <si>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</si>
  <si>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</si>
  <si>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</si>
  <si>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</si>
  <si>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</si>
  <si>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</si>
  <si>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</si>
  <si>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</si>
  <si>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</si>
  <si>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</si>
  <si>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</si>
  <si>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</si>
  <si>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</si>
  <si>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</si>
  <si>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</si>
  <si>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</si>
  <si>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</si>
  <si>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</si>
  <si>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</si>
  <si>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</si>
  <si>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</si>
  <si>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</si>
  <si>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</si>
  <si>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</si>
  <si>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</si>
  <si>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</si>
  <si>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</si>
  <si>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</si>
  <si>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</si>
  <si>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</si>
  <si>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</si>
  <si>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</si>
  <si>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</si>
  <si>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</si>
  <si>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</si>
  <si>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</si>
  <si>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</si>
  <si>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</si>
  <si>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</si>
  <si>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</si>
  <si>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</si>
  <si>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</si>
  <si>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</si>
  <si>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</si>
  <si>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</si>
  <si>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</si>
  <si>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</si>
  <si>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</si>
  <si>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</si>
  <si>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</si>
  <si>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</si>
  <si>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</si>
  <si>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</si>
  <si>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</si>
  <si>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</si>
  <si>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</si>
  <si>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</si>
  <si>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</si>
  <si>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</si>
  <si>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</si>
  <si>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</si>
  <si>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</si>
  <si>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</si>
  <si>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</si>
  <si>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</si>
  <si>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</si>
  <si>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</si>
  <si>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</si>
  <si>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</si>
  <si>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</si>
  <si>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</si>
  <si>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</si>
  <si>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</si>
  <si>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</si>
  <si>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</si>
  <si>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</si>
  <si>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</si>
  <si>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</si>
  <si>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</si>
  <si>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</si>
  <si>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</si>
  <si>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</si>
  <si>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</si>
  <si>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</si>
  <si>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</si>
  <si>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</si>
  <si>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</si>
  <si>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</si>
  <si>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</si>
  <si>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</si>
  <si>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</si>
  <si>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</si>
  <si>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</si>
  <si>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</si>
  <si>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</si>
  <si>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</si>
  <si>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</si>
  <si>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</si>
  <si>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</si>
  <si>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</si>
  <si>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</si>
  <si>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</si>
  <si>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</si>
  <si>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</si>
  <si>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</si>
  <si>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</si>
  <si>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</si>
  <si>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</si>
  <si>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</si>
  <si>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</si>
  <si>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</si>
  <si>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</si>
  <si>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</si>
  <si>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</si>
  <si>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</si>
  <si>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</si>
  <si>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</si>
  <si>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</si>
  <si>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</si>
  <si>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</si>
  <si>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</si>
  <si>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</si>
  <si>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</si>
  <si>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</si>
  <si>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</si>
  <si>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</si>
  <si>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</si>
  <si>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</si>
  <si>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</si>
  <si>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</si>
  <si>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</si>
  <si>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</si>
  <si>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</si>
  <si>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</si>
  <si>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</si>
  <si>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</si>
  <si>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</si>
  <si>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</si>
  <si>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</si>
  <si>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</si>
  <si>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</si>
  <si>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</si>
  <si>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</si>
  <si>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</si>
  <si>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</si>
  <si>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</si>
  <si>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</si>
  <si>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</si>
  <si>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</si>
  <si>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</si>
  <si>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</si>
  <si>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</si>
  <si>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</si>
  <si>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</si>
  <si>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</si>
  <si>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</si>
  <si>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</si>
  <si>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</si>
  <si>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</si>
  <si>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</si>
  <si>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</si>
  <si>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</si>
  <si>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</si>
  <si>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</si>
  <si>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</si>
  <si>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</si>
  <si>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</si>
  <si>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</si>
  <si>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</si>
  <si>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</si>
  <si>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</si>
  <si>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</si>
  <si>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</si>
  <si>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</si>
  <si>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</si>
  <si>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</si>
  <si>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</si>
  <si>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</si>
  <si>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</si>
  <si>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</si>
  <si>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</si>
  <si>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</si>
  <si>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</si>
  <si>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</si>
  <si>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</si>
  <si>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</si>
  <si>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</si>
  <si>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</si>
  <si>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</si>
  <si>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</si>
  <si>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</si>
  <si>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</si>
  <si>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</si>
  <si>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</si>
  <si>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</si>
  <si>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</si>
  <si>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</si>
  <si>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</si>
  <si>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</si>
  <si>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</si>
  <si>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</si>
  <si>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</si>
  <si>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</si>
  <si>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</si>
  <si>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</si>
  <si>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</si>
  <si>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</si>
  <si>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</si>
  <si>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</si>
  <si>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</si>
  <si>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</si>
  <si>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</si>
  <si>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</si>
  <si>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</si>
  <si>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</si>
  <si>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</si>
  <si>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</si>
  <si>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</si>
  <si>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</si>
  <si>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</si>
  <si>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</si>
  <si>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</si>
  <si>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</si>
  <si>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</si>
  <si>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</si>
  <si>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</si>
  <si>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</si>
  <si>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</si>
  <si>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</si>
  <si>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</si>
  <si>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</si>
  <si>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</si>
  <si>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</si>
  <si>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</si>
  <si>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</si>
  <si>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</si>
  <si>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</si>
  <si>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</si>
  <si>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</si>
  <si>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</si>
  <si>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</si>
  <si>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</si>
  <si>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</si>
  <si>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</si>
  <si>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</si>
  <si>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</si>
  <si>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</si>
  <si>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</si>
  <si>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</si>
  <si>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</si>
  <si>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</si>
  <si>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</si>
  <si>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</si>
  <si>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</si>
  <si>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</si>
  <si>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</si>
  <si>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</si>
  <si>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</si>
  <si>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</si>
  <si>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</si>
  <si>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</si>
  <si>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</si>
  <si>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</si>
  <si>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</si>
  <si>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</si>
  <si>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</si>
  <si>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</si>
  <si>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</si>
  <si>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</si>
  <si>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</si>
  <si>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</si>
  <si>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</si>
  <si>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</si>
  <si>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</si>
  <si>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</si>
  <si>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</si>
  <si>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</si>
  <si>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</si>
  <si>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</si>
  <si>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</si>
  <si>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</si>
  <si>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</si>
  <si>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</si>
  <si>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</si>
  <si>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</si>
  <si>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</si>
  <si>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</si>
  <si>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</si>
  <si>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</si>
  <si>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</si>
  <si>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</si>
  <si>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</si>
  <si>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</si>
  <si>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</si>
  <si>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</si>
  <si>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</si>
  <si>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</si>
  <si>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</si>
  <si>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</si>
  <si>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</si>
  <si>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</si>
  <si>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</si>
  <si>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</si>
  <si>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</si>
  <si>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</si>
  <si>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</si>
  <si>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</si>
  <si>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</si>
  <si>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</si>
  <si>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</si>
  <si>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</si>
  <si>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</si>
  <si>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</si>
  <si>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</si>
  <si>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</si>
  <si>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</si>
  <si>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</si>
  <si>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</si>
  <si>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</si>
  <si>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</si>
  <si>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</si>
  <si>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</si>
  <si>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</si>
  <si>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</si>
  <si>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</si>
  <si>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</si>
  <si>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</si>
  <si>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</si>
  <si>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</si>
  <si>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</si>
  <si>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</si>
  <si>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</si>
  <si>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</si>
  <si>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</si>
  <si>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</si>
  <si>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</si>
  <si>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</si>
  <si>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</si>
  <si>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</si>
  <si>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</si>
  <si>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</si>
  <si>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</si>
  <si>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</si>
  <si>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</si>
  <si>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</si>
  <si>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</si>
  <si>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</si>
  <si>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</si>
  <si>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</si>
  <si>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</si>
  <si>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</si>
  <si>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</si>
  <si>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</si>
  <si>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</si>
  <si>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</si>
  <si>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</si>
  <si>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</si>
  <si>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</si>
  <si>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</si>
  <si>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</si>
  <si>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</si>
  <si>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</si>
  <si>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</si>
  <si>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</si>
  <si>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</si>
  <si>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</si>
  <si>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</si>
  <si>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</si>
  <si>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</si>
  <si>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</si>
  <si>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</si>
  <si>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</si>
  <si>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</si>
  <si>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</si>
  <si>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</si>
  <si>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</si>
  <si>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</si>
  <si>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</si>
  <si>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</si>
  <si>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</si>
  <si>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</si>
  <si>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</si>
  <si>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</si>
  <si>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</si>
  <si>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</si>
  <si>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</si>
  <si>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</si>
  <si>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</si>
  <si>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</si>
  <si>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</si>
  <si>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</si>
  <si>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</si>
  <si>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</si>
  <si>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</si>
  <si>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</si>
  <si>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</si>
  <si>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</si>
  <si>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</si>
  <si>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</si>
  <si>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</si>
  <si>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</si>
  <si>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</si>
  <si>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</si>
  <si>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</si>
  <si>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</si>
  <si>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</si>
  <si>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</si>
  <si>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</si>
  <si>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</si>
  <si>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</si>
  <si>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</si>
  <si>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</si>
  <si>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</si>
  <si>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</si>
  <si>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</si>
  <si>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</si>
  <si>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</si>
  <si>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</si>
  <si>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</si>
  <si>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</si>
  <si>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</si>
  <si>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</si>
  <si>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</si>
  <si>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</si>
  <si>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</si>
  <si>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</si>
  <si>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</si>
  <si>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</si>
  <si>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</si>
  <si>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</si>
  <si>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</si>
  <si>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</si>
  <si>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</si>
  <si>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</si>
  <si>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</si>
  <si>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</si>
  <si>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</si>
  <si>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</si>
  <si>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</si>
  <si>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</si>
  <si>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</si>
  <si>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</si>
  <si>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</si>
  <si>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</si>
  <si>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</si>
  <si>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</si>
  <si>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</si>
  <si>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</si>
  <si>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</si>
  <si>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</si>
  <si>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</si>
  <si>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</si>
  <si>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</si>
  <si>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</si>
  <si>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</si>
  <si>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</si>
  <si>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</si>
  <si>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</si>
  <si>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</si>
  <si>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</si>
  <si>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</si>
  <si>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</si>
  <si>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</si>
  <si>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</si>
  <si>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</si>
  <si>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</si>
  <si>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</si>
  <si>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</si>
  <si>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</si>
  <si>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</si>
  <si>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</si>
  <si>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</si>
  <si>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</si>
  <si>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</si>
  <si>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</si>
  <si>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</si>
  <si>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</si>
  <si>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</si>
  <si>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</si>
  <si>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</si>
  <si>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</si>
  <si>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</si>
  <si>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</si>
  <si>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</si>
  <si>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</si>
  <si>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</si>
  <si>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</si>
  <si>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</si>
  <si>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</si>
  <si>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</si>
  <si>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</si>
  <si>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</si>
  <si>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</si>
  <si>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</si>
  <si>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</si>
  <si>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</si>
  <si>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</si>
  <si>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</si>
  <si>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</si>
  <si>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</si>
  <si>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</si>
  <si>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</si>
  <si>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</si>
  <si>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</si>
  <si>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</si>
  <si>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</si>
  <si>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</si>
  <si>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</si>
  <si>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</si>
  <si>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</si>
  <si>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</si>
  <si>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</si>
  <si>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</si>
  <si>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</si>
  <si>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</si>
  <si>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</si>
  <si>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</si>
  <si>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</si>
  <si>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</si>
  <si>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</si>
  <si>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</si>
  <si>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</si>
  <si>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</si>
  <si>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</si>
  <si>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</si>
  <si>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</si>
  <si>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</si>
  <si>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</si>
  <si>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</si>
  <si>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</si>
  <si>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</si>
  <si>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</si>
  <si>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</si>
  <si>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</si>
  <si>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</si>
  <si>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</si>
  <si>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</si>
  <si>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</si>
  <si>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</si>
  <si>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</si>
  <si>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</si>
  <si>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</si>
  <si>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</si>
  <si>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</si>
  <si>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</si>
  <si>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</si>
  <si>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</si>
  <si>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</si>
  <si>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</si>
  <si>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</si>
  <si>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</si>
  <si>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</si>
  <si>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</si>
  <si>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</si>
  <si>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</si>
  <si>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</si>
  <si>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</si>
  <si>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</si>
  <si>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</si>
  <si>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</si>
  <si>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</si>
  <si>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</si>
  <si>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</si>
  <si>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</si>
  <si>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</si>
  <si>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</si>
  <si>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</si>
  <si>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</si>
  <si>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</si>
  <si>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</si>
  <si>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</si>
  <si>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</si>
  <si>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</si>
  <si>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</si>
  <si>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</si>
  <si>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</si>
  <si>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</si>
  <si>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</si>
  <si>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</si>
  <si>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</si>
  <si>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</si>
  <si>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</si>
  <si>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</si>
  <si>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</si>
  <si>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</si>
  <si>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</si>
  <si>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</si>
  <si>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</si>
  <si>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</si>
  <si>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</si>
  <si>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</si>
  <si>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</si>
  <si>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</si>
  <si>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</si>
  <si>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</si>
  <si>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</si>
  <si>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</si>
  <si>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</si>
  <si>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</si>
  <si>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</si>
  <si>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</si>
  <si>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</si>
  <si>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</si>
  <si>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</si>
  <si>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</si>
  <si>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</si>
  <si>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</si>
  <si>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</si>
  <si>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</si>
  <si>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</si>
  <si>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</si>
  <si>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</si>
  <si>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</si>
  <si>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</si>
  <si>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</si>
  <si>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</si>
  <si>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</si>
  <si>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</si>
  <si>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</si>
  <si>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</si>
  <si>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</si>
  <si>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</si>
  <si>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</si>
  <si>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</si>
  <si>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</si>
  <si>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</si>
  <si>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</si>
  <si>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</si>
  <si>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</si>
  <si>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</si>
  <si>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</si>
  <si>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</si>
  <si>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</si>
  <si>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</si>
  <si>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</si>
  <si>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</si>
  <si>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</si>
  <si>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</si>
  <si>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</si>
  <si>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</si>
  <si>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</si>
  <si>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</si>
  <si>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</si>
  <si>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</si>
  <si>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</si>
  <si>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</si>
  <si>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</si>
  <si>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</si>
  <si>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</si>
  <si>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</si>
  <si>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</si>
  <si>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</si>
  <si>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</si>
  <si>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</si>
  <si>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</si>
  <si>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</si>
  <si>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</si>
  <si>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</si>
  <si>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</si>
  <si>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</si>
  <si>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</si>
  <si>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</si>
  <si>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</si>
  <si>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</si>
  <si>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</si>
  <si>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</si>
  <si>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</si>
  <si>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</si>
  <si>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</si>
  <si>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</si>
  <si>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</si>
  <si>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</si>
  <si>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</si>
  <si>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</si>
  <si>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</si>
  <si>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</si>
  <si>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</si>
  <si>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</si>
  <si>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</si>
  <si>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</si>
  <si>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</si>
  <si>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</si>
  <si>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</si>
  <si>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</si>
  <si>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</si>
  <si>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</si>
  <si>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</si>
  <si>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</si>
  <si>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</si>
  <si>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</si>
  <si>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</si>
  <si>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</si>
  <si>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</si>
  <si>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</si>
  <si>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</si>
  <si>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</si>
  <si>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</si>
  <si>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</si>
  <si>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</si>
  <si>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</si>
  <si>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</si>
  <si>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</si>
  <si>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</si>
  <si>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</si>
  <si>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</si>
  <si>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</si>
  <si>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</si>
  <si>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</si>
  <si>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</si>
  <si>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</si>
  <si>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</si>
  <si>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</si>
  <si>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</si>
  <si>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</si>
  <si>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</si>
  <si>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</si>
  <si>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</si>
  <si>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</si>
  <si>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</si>
  <si>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</si>
  <si>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</si>
  <si>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</si>
  <si>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</si>
  <si>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</si>
  <si>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</si>
  <si>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</si>
  <si>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</si>
  <si>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</si>
  <si>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</si>
  <si>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</si>
  <si>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</si>
  <si>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</si>
  <si>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</si>
  <si>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</si>
  <si>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</si>
  <si>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</si>
  <si>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</si>
  <si>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</si>
  <si>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</si>
  <si>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</si>
  <si>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</si>
  <si>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</si>
  <si>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</si>
  <si>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</si>
  <si>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</si>
  <si>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</si>
  <si>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</si>
  <si>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</si>
  <si>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</si>
  <si>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</si>
  <si>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</si>
  <si>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</si>
  <si>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</si>
  <si>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</si>
  <si>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</si>
  <si>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</si>
  <si>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</si>
  <si>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</si>
  <si>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</si>
  <si>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</si>
  <si>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</si>
  <si>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</si>
  <si>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</si>
  <si>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</si>
  <si>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</si>
  <si>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</si>
  <si>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</si>
  <si>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</si>
  <si>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</si>
  <si>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</si>
  <si>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</si>
  <si>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</si>
  <si>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</si>
  <si>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</si>
  <si>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</si>
  <si>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</si>
  <si>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</si>
  <si>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</si>
  <si>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</si>
  <si>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</si>
  <si>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</si>
  <si>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</si>
  <si>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</si>
  <si>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</si>
  <si>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</si>
  <si>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</si>
  <si>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</si>
  <si>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</si>
  <si>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</si>
  <si>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</si>
  <si>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</si>
  <si>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</si>
  <si>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</si>
  <si>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</si>
  <si>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</si>
  <si>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</si>
  <si>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</si>
  <si>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</si>
  <si>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</si>
  <si>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</si>
  <si>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</si>
  <si>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</si>
  <si>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</si>
  <si>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</si>
  <si>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</si>
  <si>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</si>
  <si>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</si>
  <si>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</si>
  <si>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</si>
  <si>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</si>
  <si>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</si>
  <si>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</si>
  <si>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</si>
  <si>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</si>
  <si>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</si>
  <si>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</si>
  <si>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</si>
  <si>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</si>
  <si>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</si>
  <si>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</si>
  <si>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</si>
  <si>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</si>
  <si>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</si>
  <si>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</si>
  <si>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</si>
  <si>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</si>
  <si>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</si>
  <si>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</si>
  <si>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</si>
  <si>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</si>
  <si>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</si>
  <si>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</si>
  <si>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</si>
  <si>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</si>
  <si>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</si>
  <si>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</si>
  <si>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</si>
  <si>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</si>
  <si>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</si>
  <si>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</si>
  <si>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</si>
  <si>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</si>
  <si>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</si>
  <si>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</si>
  <si>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</si>
  <si>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</si>
  <si>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</si>
  <si>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</si>
  <si>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</si>
  <si>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</si>
  <si>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</si>
  <si>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</si>
  <si>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</si>
  <si>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</si>
  <si>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</si>
  <si>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</si>
  <si>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</si>
  <si>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</si>
  <si>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</si>
  <si>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</si>
  <si>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</si>
  <si>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</si>
  <si>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</si>
  <si>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</si>
  <si>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</si>
  <si>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</si>
  <si>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</si>
  <si>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</si>
  <si>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</si>
  <si>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</si>
  <si>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</si>
  <si>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</si>
  <si>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</si>
  <si>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</si>
  <si>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</si>
  <si>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</si>
  <si>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</si>
  <si>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</si>
  <si>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</si>
  <si>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</si>
  <si>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</si>
  <si>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</si>
  <si>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</si>
  <si>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</si>
  <si>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</si>
  <si>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</si>
  <si>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</si>
  <si>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</si>
  <si>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</si>
  <si>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</si>
  <si>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</si>
  <si>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</si>
  <si>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</si>
  <si>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</si>
  <si>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</si>
  <si>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</si>
  <si>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</si>
  <si>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</si>
  <si>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</si>
  <si>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</si>
  <si>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</si>
  <si>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</si>
  <si>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</si>
  <si>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</si>
  <si>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</si>
  <si>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</si>
  <si>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</si>
  <si>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</si>
  <si>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</si>
  <si>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</si>
  <si>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</si>
  <si>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</si>
  <si>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</si>
  <si>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</si>
  <si>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</si>
  <si>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</si>
  <si>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</si>
  <si>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</si>
  <si>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</si>
  <si>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</si>
  <si>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</si>
  <si>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</si>
  <si>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</si>
  <si>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</si>
  <si>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</si>
  <si>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</si>
  <si>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</si>
  <si>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</si>
  <si>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</si>
  <si>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</si>
  <si>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</si>
  <si>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</si>
  <si>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</si>
  <si>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</si>
  <si>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</si>
  <si>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</si>
  <si>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</si>
  <si>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</si>
  <si>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</si>
  <si>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</si>
  <si>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</si>
  <si>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</si>
  <si>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</si>
  <si>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</si>
  <si>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</si>
  <si>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</si>
  <si>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</si>
  <si>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</si>
  <si>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</si>
  <si>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</si>
  <si>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</si>
  <si>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</si>
  <si>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</si>
  <si>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</si>
  <si>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</si>
  <si>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</si>
  <si>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</si>
  <si>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</si>
  <si>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</si>
  <si>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</si>
  <si>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</si>
  <si>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</si>
  <si>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</si>
  <si>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</si>
  <si>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</si>
  <si>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</si>
  <si>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</si>
  <si>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</si>
  <si>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</si>
  <si>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</si>
  <si>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</si>
  <si>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</si>
  <si>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</si>
  <si>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</si>
  <si>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</si>
  <si>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</si>
  <si>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</si>
  <si>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</si>
  <si>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</si>
  <si>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</si>
  <si>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</si>
  <si>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</si>
  <si>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</si>
  <si>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</si>
  <si>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</si>
  <si>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</si>
  <si>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</si>
  <si>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</si>
  <si>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</si>
  <si>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</si>
  <si>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</si>
  <si>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</si>
  <si>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</si>
  <si>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</si>
  <si>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</si>
  <si>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</si>
  <si>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</si>
  <si>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</si>
  <si>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</si>
  <si>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</si>
  <si>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</si>
  <si>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</si>
  <si>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</si>
  <si>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</si>
  <si>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</si>
  <si>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</si>
  <si>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</si>
  <si>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</si>
  <si>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</si>
  <si>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</si>
  <si>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</si>
  <si>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</si>
  <si>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</si>
  <si>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</si>
  <si>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</si>
  <si>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</si>
  <si>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</si>
  <si>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</si>
  <si>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</si>
  <si>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</si>
  <si>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</si>
  <si>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</si>
  <si>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</si>
  <si>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</si>
  <si>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</si>
  <si>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</si>
  <si>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</si>
  <si>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</si>
  <si>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</si>
  <si>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</si>
  <si>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</si>
  <si>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</si>
  <si>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</si>
  <si>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</si>
  <si>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</si>
  <si>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</si>
  <si>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</si>
  <si>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</si>
  <si>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</si>
  <si>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</si>
  <si>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</si>
  <si>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</si>
  <si>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</si>
  <si>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</si>
  <si>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</si>
  <si>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</si>
  <si>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</si>
  <si>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</si>
  <si>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</si>
  <si>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</si>
  <si>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</si>
  <si>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</si>
  <si>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</si>
  <si>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</si>
  <si>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</si>
  <si>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</si>
  <si>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</si>
  <si>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</si>
  <si>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</si>
  <si>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</si>
  <si>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</si>
  <si>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</si>
  <si>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</si>
  <si>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</si>
  <si>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</si>
  <si>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</si>
  <si>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</si>
  <si>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</si>
  <si>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</si>
  <si>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</si>
  <si>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</si>
  <si>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</si>
  <si>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</si>
  <si>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</si>
  <si>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</si>
  <si>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</si>
  <si>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</si>
  <si>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</si>
  <si>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</si>
  <si>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</si>
  <si>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</si>
  <si>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</si>
  <si>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</si>
  <si>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</si>
  <si>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</si>
  <si>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</si>
  <si>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</si>
  <si>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</si>
  <si>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</si>
  <si>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</si>
  <si>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</si>
  <si>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</si>
  <si>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</si>
  <si>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</si>
  <si>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</si>
  <si>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</si>
  <si>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</si>
  <si>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</si>
  <si>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</si>
  <si>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</si>
  <si>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</si>
  <si>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</si>
  <si>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</si>
  <si>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</si>
  <si>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</si>
  <si>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</si>
  <si>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</si>
  <si>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</si>
  <si>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</si>
  <si>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</si>
  <si>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</si>
  <si>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</si>
  <si>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</si>
  <si>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</si>
  <si>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</si>
  <si>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</si>
  <si>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</si>
  <si>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</si>
  <si>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</si>
  <si>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</si>
  <si>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</si>
  <si>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</si>
  <si>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</si>
  <si>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</si>
  <si>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</si>
  <si>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</si>
  <si>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</si>
  <si>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</si>
  <si>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</si>
  <si>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</si>
  <si>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</si>
  <si>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</si>
  <si>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</si>
  <si>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</si>
  <si>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</si>
  <si>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</si>
  <si>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</si>
  <si>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</si>
  <si>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</si>
  <si>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</si>
  <si>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</si>
  <si>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</si>
  <si>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</si>
  <si>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</si>
  <si>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</si>
  <si>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</si>
  <si>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</si>
  <si>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</si>
  <si>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</si>
  <si>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</si>
  <si>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</si>
  <si>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</si>
  <si>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</si>
  <si>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</si>
  <si>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</si>
  <si>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</si>
  <si>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</si>
  <si>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</si>
  <si>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</si>
  <si>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</si>
  <si>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</si>
  <si>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</si>
  <si>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</si>
  <si>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</si>
  <si>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</si>
  <si>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</si>
  <si>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</si>
  <si>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</si>
  <si>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</si>
  <si>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</si>
  <si>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</si>
  <si>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</si>
  <si>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</si>
  <si>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</si>
  <si>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</si>
  <si>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</si>
  <si>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</si>
  <si>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</si>
  <si>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</si>
  <si>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</si>
  <si>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</si>
  <si>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</si>
  <si>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</si>
  <si>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</si>
  <si>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</si>
  <si>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</si>
  <si>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</si>
  <si>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</si>
  <si>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</si>
  <si>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</si>
  <si>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</si>
  <si>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</si>
  <si>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</si>
  <si>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</si>
  <si>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</si>
  <si>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</si>
  <si>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</si>
  <si>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</si>
  <si>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</si>
  <si>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</si>
  <si>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</si>
  <si>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</si>
  <si>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</si>
  <si>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</si>
  <si>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</si>
  <si>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</si>
  <si>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</si>
  <si>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</si>
  <si>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</si>
  <si>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</si>
  <si>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</si>
  <si>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</si>
  <si>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</si>
  <si>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</si>
  <si>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</si>
  <si>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</si>
  <si>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</si>
  <si>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</si>
  <si>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</si>
  <si>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</si>
  <si>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</si>
  <si>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</si>
  <si>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</si>
  <si>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</si>
  <si>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</si>
  <si>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</si>
  <si>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</si>
  <si>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</si>
  <si>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</si>
  <si>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</si>
  <si>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</si>
  <si>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</si>
  <si>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</si>
  <si>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</si>
  <si>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</si>
  <si>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</si>
  <si>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</si>
  <si>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</si>
  <si>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</si>
  <si>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</si>
  <si>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</si>
  <si>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</si>
  <si>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</si>
  <si>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</si>
  <si>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</si>
  <si>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</si>
  <si>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</si>
  <si>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</si>
  <si>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</si>
  <si>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</si>
  <si>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</si>
  <si>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</si>
  <si>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</si>
  <si>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</si>
  <si>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</si>
  <si>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</si>
  <si>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</si>
  <si>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</si>
  <si>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</si>
  <si>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</si>
  <si>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</si>
  <si>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</si>
  <si>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</si>
  <si>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</si>
  <si>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</si>
  <si>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</si>
  <si>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</si>
  <si>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</si>
  <si>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</si>
  <si>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</si>
  <si>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</si>
  <si>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</si>
  <si>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</si>
  <si>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</si>
  <si>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</si>
  <si>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</si>
  <si>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</si>
  <si>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</si>
  <si>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</si>
  <si>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</si>
  <si>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</si>
  <si>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</si>
  <si>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</si>
  <si>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</si>
  <si>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</si>
  <si>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</si>
  <si>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</si>
  <si>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</si>
  <si>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</si>
  <si>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</si>
  <si>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</si>
  <si>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</si>
  <si>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</si>
  <si>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</si>
  <si>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</si>
  <si>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</si>
  <si>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</si>
  <si>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</si>
  <si>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</si>
  <si>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</si>
  <si>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</si>
  <si>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</si>
  <si>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</si>
  <si>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</si>
  <si>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</si>
  <si>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</si>
  <si>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</si>
  <si>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</si>
  <si>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</si>
  <si>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</si>
  <si>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</si>
  <si>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</si>
  <si>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</si>
  <si>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</si>
  <si>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</si>
  <si>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</si>
  <si>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</si>
  <si>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</si>
  <si>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</si>
  <si>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</si>
  <si>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</si>
  <si>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</si>
  <si>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</si>
  <si>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</si>
  <si>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</si>
  <si>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</si>
  <si>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</si>
  <si>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</si>
  <si>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</si>
  <si>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</si>
  <si>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</si>
  <si>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</si>
  <si>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</si>
  <si>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</si>
  <si>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</si>
  <si>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</si>
  <si>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</si>
  <si>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</si>
  <si>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</si>
  <si>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</si>
  <si>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</si>
  <si>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</si>
  <si>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</si>
  <si>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</si>
  <si>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</si>
  <si>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</si>
  <si>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</si>
  <si>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</si>
  <si>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</si>
  <si>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</si>
  <si>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</si>
  <si>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</si>
  <si>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</si>
  <si>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</si>
  <si>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</si>
  <si>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</si>
  <si>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</si>
  <si>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</si>
  <si>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</si>
  <si>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</si>
  <si>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</si>
  <si>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</si>
  <si>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</si>
  <si>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</si>
  <si>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</si>
  <si>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</si>
  <si>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</si>
  <si>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</si>
  <si>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</si>
  <si>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</si>
  <si>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</si>
  <si>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</si>
  <si>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</si>
  <si>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</si>
  <si>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</si>
  <si>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</si>
  <si>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</si>
  <si>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</si>
  <si>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</si>
  <si>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</si>
  <si>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</si>
  <si>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</si>
  <si>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</si>
  <si>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</si>
  <si>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</si>
  <si>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</si>
  <si>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</si>
  <si>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</si>
  <si>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</si>
  <si>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</si>
  <si>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</si>
  <si>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</si>
  <si>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</si>
  <si>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</si>
  <si>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</si>
  <si>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</si>
  <si>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</si>
  <si>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</si>
  <si>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</si>
  <si>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</si>
  <si>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</si>
  <si>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</si>
  <si>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</si>
  <si>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</si>
  <si>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</si>
  <si>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</si>
  <si>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</si>
  <si>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</si>
  <si>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</si>
  <si>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</si>
  <si>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</si>
  <si>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</si>
  <si>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</si>
  <si>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</si>
  <si>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</si>
  <si>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</si>
  <si>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</si>
  <si>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</si>
  <si>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</si>
  <si>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</si>
  <si>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</si>
  <si>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</si>
  <si>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</si>
  <si>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</si>
  <si>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</si>
  <si>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</si>
  <si>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</si>
  <si>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</si>
  <si>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</si>
  <si>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</si>
  <si>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</si>
  <si>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</si>
  <si>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</si>
  <si>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</si>
  <si>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</si>
  <si>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</si>
  <si>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</si>
  <si>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</si>
  <si>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</si>
  <si>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</si>
  <si>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</si>
  <si>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</si>
  <si>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</si>
  <si>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</si>
  <si>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</si>
  <si>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</si>
  <si>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</si>
  <si>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</si>
  <si>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</si>
  <si>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</si>
  <si>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</si>
  <si>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</si>
  <si>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</si>
  <si>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</si>
  <si>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</si>
  <si>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</si>
  <si>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</si>
  <si>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</si>
  <si>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</si>
  <si>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</si>
  <si>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</si>
  <si>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</si>
  <si>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</si>
  <si>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</si>
  <si>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</si>
  <si>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</si>
  <si>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</si>
  <si>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</si>
  <si>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</si>
  <si>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</si>
  <si>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</si>
  <si>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</si>
  <si>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</si>
  <si>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</si>
  <si>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</si>
  <si>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</si>
  <si>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</si>
  <si>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</si>
  <si>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</si>
  <si>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</si>
  <si>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</si>
  <si>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</si>
  <si>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</si>
  <si>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</si>
  <si>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</si>
  <si>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</si>
  <si>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</si>
  <si>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</si>
  <si>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</si>
  <si>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</si>
  <si>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</si>
  <si>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</si>
  <si>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</si>
  <si>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</si>
  <si>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</si>
  <si>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</si>
  <si>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</si>
  <si>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</si>
  <si>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</si>
  <si>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</si>
  <si>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</si>
  <si>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</si>
  <si>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</si>
  <si>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</si>
  <si>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</si>
  <si>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</si>
  <si>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</si>
  <si>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</si>
  <si>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</si>
  <si>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</si>
  <si>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</si>
  <si>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</si>
  <si>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</si>
  <si>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</si>
  <si>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</si>
  <si>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</si>
  <si>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</si>
  <si>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</si>
  <si>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</si>
  <si>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</si>
  <si>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</si>
  <si>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</si>
  <si>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</si>
  <si>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</si>
  <si>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</si>
  <si>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</si>
  <si>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</si>
  <si>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</si>
  <si>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</si>
  <si>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</si>
  <si>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</si>
  <si>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</si>
  <si>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</si>
  <si>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</si>
  <si>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</si>
  <si>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</si>
  <si>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</si>
  <si>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</si>
  <si>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</si>
  <si>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</si>
  <si>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</si>
  <si>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</si>
  <si>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</si>
  <si>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</si>
  <si>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</si>
  <si>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</si>
  <si>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</si>
  <si>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</si>
  <si>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</si>
  <si>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</si>
  <si>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</si>
  <si>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</si>
  <si>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</si>
  <si>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</si>
  <si>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</si>
  <si>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</si>
  <si>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</si>
  <si>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</si>
  <si>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</si>
  <si>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</si>
  <si>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</si>
  <si>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</si>
  <si>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</si>
  <si>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</si>
  <si>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</si>
  <si>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</si>
  <si>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</si>
  <si>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</si>
  <si>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</si>
  <si>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</si>
  <si>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</si>
  <si>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</si>
  <si>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</si>
  <si>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</si>
  <si>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</si>
  <si>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</si>
  <si>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</si>
  <si>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</si>
  <si>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</si>
  <si>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</si>
  <si>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</si>
  <si>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</si>
  <si>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</si>
  <si>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</si>
  <si>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</si>
  <si>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</si>
  <si>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</si>
  <si>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</si>
  <si>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</si>
  <si>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</si>
  <si>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</si>
  <si>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</si>
  <si>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</si>
  <si>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</si>
  <si>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</si>
  <si>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</si>
  <si>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</si>
  <si>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</si>
  <si>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</si>
  <si>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</si>
  <si>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</si>
  <si>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</si>
  <si>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</si>
  <si>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</si>
  <si>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</si>
  <si>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</si>
  <si>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</si>
  <si>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</si>
  <si>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</si>
  <si>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</si>
  <si>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</si>
  <si>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</si>
  <si>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</si>
  <si>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</si>
  <si>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</si>
  <si>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</si>
  <si>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</si>
  <si>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</si>
  <si>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</si>
  <si>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</si>
  <si>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</si>
  <si>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</si>
  <si>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</si>
  <si>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</si>
  <si>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</si>
  <si>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</si>
  <si>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</si>
  <si>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</si>
  <si>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</si>
  <si>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</si>
  <si>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</si>
  <si>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</si>
  <si>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</si>
  <si>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</si>
  <si>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</si>
  <si>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</si>
  <si>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</si>
  <si>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</si>
  <si>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</si>
  <si>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</si>
  <si>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</si>
  <si>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</si>
  <si>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</si>
  <si>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</si>
  <si>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</si>
  <si>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</si>
  <si>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</si>
  <si>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</si>
  <si>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</si>
  <si>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</si>
  <si>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</si>
  <si>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</si>
  <si>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</si>
  <si>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</si>
  <si>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</si>
  <si>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</si>
  <si>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</si>
  <si>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</si>
  <si>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</si>
  <si>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</si>
  <si>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</si>
  <si>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</si>
  <si>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</si>
  <si>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</si>
  <si>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</si>
  <si>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</si>
  <si>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</si>
  <si>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</si>
  <si>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</si>
  <si>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</si>
  <si>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</si>
  <si>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</si>
  <si>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</si>
  <si>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</si>
  <si>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</si>
  <si>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</si>
  <si>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</si>
  <si>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</si>
  <si>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</si>
  <si>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</si>
  <si>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</si>
  <si>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</si>
  <si>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</si>
  <si>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</si>
  <si>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</si>
  <si>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</si>
  <si>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</si>
  <si>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</si>
  <si>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</si>
  <si>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</si>
  <si>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</si>
  <si>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</si>
  <si>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</si>
  <si>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</si>
  <si>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</si>
  <si>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</si>
  <si>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</si>
  <si>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</si>
  <si>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</si>
  <si>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</si>
  <si>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</si>
  <si>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</si>
  <si>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</si>
  <si>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</si>
  <si>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</si>
  <si>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</si>
  <si>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</si>
  <si>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</si>
  <si>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</si>
  <si>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</si>
  <si>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</si>
  <si>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</si>
  <si>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</si>
  <si>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</si>
  <si>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</si>
  <si>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</si>
  <si>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</si>
  <si>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</si>
  <si>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</si>
  <si>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</si>
  <si>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</si>
  <si>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</si>
  <si>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</si>
  <si>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</si>
  <si>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</si>
  <si>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</si>
  <si>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</si>
  <si>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</si>
  <si>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</si>
  <si>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</si>
  <si>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</si>
  <si>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</si>
  <si>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</si>
  <si>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</si>
  <si>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</si>
  <si>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</si>
  <si>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</si>
  <si>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</si>
  <si>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</si>
  <si>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</si>
  <si>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</si>
  <si>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</si>
  <si>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</si>
  <si>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</si>
  <si>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</si>
  <si>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</si>
  <si>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</si>
  <si>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</si>
  <si>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</si>
  <si>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</si>
  <si>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</si>
  <si>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</si>
  <si>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</si>
  <si>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</si>
  <si>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</si>
  <si>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</si>
  <si>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</si>
  <si>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</si>
  <si>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</si>
  <si>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</si>
  <si>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</si>
  <si>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</si>
  <si>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</si>
  <si>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</si>
  <si>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</si>
  <si>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</si>
  <si>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</si>
  <si>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</si>
  <si>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</si>
  <si>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</si>
  <si>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</si>
  <si>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</si>
  <si>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</si>
  <si>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</si>
  <si>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</si>
  <si>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</si>
  <si>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</si>
  <si>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</si>
  <si>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</si>
  <si>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</si>
  <si>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</si>
  <si>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</si>
  <si>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</si>
  <si>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</si>
  <si>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</si>
  <si>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</si>
  <si>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</si>
  <si>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</si>
  <si>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</si>
  <si>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</si>
  <si>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</si>
  <si>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</si>
  <si>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</si>
  <si>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</si>
  <si>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</si>
  <si>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</si>
  <si>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</si>
  <si>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</si>
  <si>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</si>
  <si>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</si>
  <si>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</si>
  <si>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</si>
  <si>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</si>
  <si>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</si>
  <si>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</si>
  <si>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</si>
  <si>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</si>
  <si>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</si>
  <si>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</si>
  <si>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</si>
  <si>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</si>
  <si>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</si>
  <si>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</si>
  <si>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</si>
  <si>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</si>
  <si>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</si>
  <si>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</si>
  <si>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</si>
  <si>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</si>
  <si>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</si>
  <si>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</si>
  <si>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</si>
  <si>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</si>
  <si>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</si>
  <si>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</si>
  <si>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</si>
  <si>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</si>
  <si>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</si>
  <si>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</si>
  <si>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</si>
  <si>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</si>
  <si>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</si>
  <si>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</si>
  <si>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</si>
  <si>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</si>
  <si>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</si>
  <si>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</si>
  <si>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</si>
  <si>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</si>
  <si>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</si>
  <si>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</si>
  <si>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</si>
  <si>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</si>
  <si>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</si>
  <si>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</si>
  <si>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</si>
  <si>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</si>
  <si>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</si>
  <si>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</si>
  <si>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</si>
  <si>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</si>
  <si>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</si>
  <si>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</si>
  <si>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</si>
  <si>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</si>
  <si>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</si>
  <si>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</si>
  <si>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</si>
  <si>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</si>
  <si>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</si>
  <si>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</si>
  <si>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</si>
  <si>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</si>
  <si>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</si>
  <si>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</si>
  <si>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</si>
  <si>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</si>
  <si>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</si>
  <si>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</si>
  <si>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</si>
  <si>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</si>
  <si>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</si>
  <si>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</si>
  <si>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</si>
  <si>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</si>
  <si>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</si>
  <si>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</si>
  <si>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</si>
  <si>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</si>
  <si>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</si>
  <si>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</si>
  <si>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</si>
  <si>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</si>
  <si>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</si>
  <si>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</si>
  <si>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</si>
  <si>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</si>
  <si>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</si>
  <si>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</si>
  <si>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</si>
  <si>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</si>
  <si>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</si>
  <si>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</si>
  <si>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</si>
  <si>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</si>
  <si>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</si>
  <si>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</si>
  <si>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</si>
  <si>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</si>
  <si>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</si>
  <si>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</si>
  <si>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</si>
  <si>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</si>
  <si>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</si>
  <si>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</si>
  <si>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</si>
  <si>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</si>
  <si>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</si>
  <si>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</si>
  <si>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</si>
  <si>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</si>
  <si>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</si>
  <si>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</si>
  <si>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</si>
  <si>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</si>
  <si>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</si>
  <si>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</si>
  <si>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</si>
  <si>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</si>
  <si>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</si>
  <si>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</si>
  <si>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</si>
  <si>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</si>
  <si>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</si>
  <si>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</si>
  <si>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</si>
  <si>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</si>
  <si>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</si>
  <si>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</si>
  <si>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</si>
  <si>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</si>
  <si>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</si>
  <si>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</si>
  <si>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</si>
  <si>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</si>
  <si>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</si>
  <si>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</si>
  <si>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</si>
  <si>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</si>
  <si>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</si>
  <si>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</si>
  <si>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</si>
  <si>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</si>
  <si>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</si>
  <si>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</si>
  <si>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</si>
  <si>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</si>
  <si>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</si>
  <si>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</si>
  <si>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</si>
  <si>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</si>
  <si>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</si>
  <si>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</si>
  <si>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</si>
  <si>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</si>
  <si>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</si>
  <si>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</si>
  <si>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</si>
  <si>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</si>
  <si>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</si>
  <si>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</si>
  <si>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</si>
  <si>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</si>
  <si>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</si>
  <si>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</si>
  <si>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</si>
  <si>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</si>
  <si>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</si>
  <si>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</si>
  <si>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</si>
  <si>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</si>
  <si>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</si>
  <si>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</si>
  <si>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</si>
  <si>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</si>
  <si>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</si>
  <si>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</si>
  <si>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</si>
  <si>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</si>
  <si>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</si>
  <si>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</si>
  <si>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</si>
  <si>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</si>
  <si>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</si>
  <si>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</si>
  <si>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</si>
  <si>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</si>
  <si>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</si>
  <si>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</si>
  <si>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</si>
  <si>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</si>
  <si>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</si>
  <si>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</si>
  <si>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</si>
  <si>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</si>
  <si>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</si>
  <si>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</si>
  <si>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</si>
  <si>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</si>
  <si>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</si>
  <si>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</si>
  <si>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</si>
  <si>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</si>
  <si>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</si>
  <si>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</si>
  <si>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</si>
  <si>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</si>
  <si>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</si>
  <si>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</si>
  <si>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</si>
  <si>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</si>
  <si>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</si>
  <si>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</si>
  <si>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</si>
  <si>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</si>
  <si>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</si>
  <si>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</si>
  <si>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</si>
  <si>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</si>
  <si>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</si>
  <si>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</si>
  <si>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</si>
  <si>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</si>
  <si>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</si>
  <si>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</si>
  <si>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</si>
  <si>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</si>
  <si>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</si>
  <si>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</si>
  <si>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</si>
  <si>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</si>
  <si>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</si>
  <si>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</si>
  <si>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</si>
  <si>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</si>
  <si>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</si>
  <si>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</si>
  <si>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</si>
  <si>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</si>
  <si>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</si>
  <si>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</si>
  <si>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</si>
  <si>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</si>
  <si>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</si>
  <si>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</si>
  <si>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</si>
  <si>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</si>
  <si>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</si>
  <si>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</si>
  <si>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</si>
  <si>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</si>
  <si>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</si>
  <si>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</si>
  <si>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</si>
  <si>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</si>
  <si>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</si>
  <si>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</si>
  <si>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</si>
  <si>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</si>
  <si>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</si>
  <si>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</si>
  <si>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</si>
  <si>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</si>
  <si>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</si>
  <si>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</si>
  <si>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</si>
  <si>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</si>
  <si>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</si>
  <si>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</si>
  <si>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</si>
  <si>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</si>
  <si>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</si>
  <si>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</si>
  <si>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</si>
  <si>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</si>
  <si>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</si>
  <si>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</si>
  <si>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</si>
  <si>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</si>
  <si>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</si>
  <si>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</si>
  <si>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</si>
  <si>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</si>
  <si>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</si>
  <si>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</si>
  <si>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</si>
  <si>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</si>
  <si>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</si>
  <si>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</si>
  <si>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</si>
  <si>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</si>
  <si>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</si>
  <si>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</si>
  <si>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</si>
  <si>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</si>
  <si>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</si>
  <si>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</si>
  <si>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</si>
  <si>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</si>
  <si>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</si>
  <si>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</si>
  <si>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</si>
  <si>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</si>
  <si>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</si>
  <si>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</si>
  <si>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</si>
  <si>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</si>
  <si>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</si>
  <si>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</si>
  <si>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</si>
  <si>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</si>
  <si>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</si>
  <si>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</si>
  <si>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</si>
  <si>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</si>
  <si>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</si>
  <si>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</si>
  <si>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</si>
  <si>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</si>
  <si>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</si>
  <si>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</si>
  <si>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</si>
  <si>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</si>
  <si>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</si>
  <si>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</si>
  <si>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</si>
  <si>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</si>
  <si>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</si>
  <si>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</si>
  <si>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</si>
  <si>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</si>
  <si>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</si>
  <si>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</si>
  <si>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</si>
  <si>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</si>
  <si>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</si>
  <si>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</si>
  <si>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</si>
  <si>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</si>
  <si>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</si>
  <si>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</si>
  <si>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</si>
  <si>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</si>
  <si>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</si>
  <si>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</si>
  <si>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</si>
  <si>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</si>
  <si>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</si>
  <si>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</si>
  <si>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</si>
  <si>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</si>
  <si>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</si>
  <si>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</si>
  <si>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</si>
  <si>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</si>
  <si>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</si>
  <si>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</si>
  <si>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</si>
  <si>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</si>
  <si>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</si>
  <si>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</si>
  <si>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</si>
  <si>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</si>
  <si>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</si>
  <si>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</si>
  <si>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</si>
  <si>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</si>
  <si>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</si>
  <si>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</si>
  <si>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</si>
  <si>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</si>
  <si>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</si>
  <si>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</si>
  <si>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</si>
  <si>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</si>
  <si>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</si>
  <si>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</si>
  <si>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</si>
  <si>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</si>
  <si>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</si>
  <si>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</si>
  <si>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</si>
  <si>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</si>
  <si>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</si>
  <si>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</si>
  <si>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</si>
  <si>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</si>
  <si>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</si>
  <si>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</si>
  <si>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</si>
  <si>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</si>
  <si>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</si>
  <si>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</si>
  <si>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</si>
  <si>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</si>
  <si>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</si>
  <si>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</si>
  <si>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</si>
  <si>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</si>
  <si>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</si>
  <si>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</si>
  <si>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</si>
  <si>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</si>
  <si>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</si>
  <si>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</si>
  <si>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</si>
  <si>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</si>
  <si>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</si>
  <si>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</si>
  <si>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</si>
  <si>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</si>
  <si>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</si>
  <si>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</si>
  <si>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</si>
  <si>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</si>
  <si>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</si>
  <si>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</si>
  <si>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</si>
  <si>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</si>
  <si>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</si>
  <si>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</si>
  <si>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</si>
  <si>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</si>
  <si>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</si>
  <si>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</si>
  <si>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</si>
  <si>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</si>
  <si>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</si>
  <si>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</si>
  <si>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</si>
  <si>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</si>
  <si>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</si>
  <si>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</si>
  <si>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</si>
  <si>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</si>
  <si>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</si>
  <si>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</si>
  <si>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</si>
  <si>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</si>
  <si>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</si>
  <si>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</si>
  <si>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</si>
  <si>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</si>
  <si>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</si>
  <si>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</si>
  <si>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</si>
  <si>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</si>
  <si>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</si>
  <si>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</si>
  <si>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</si>
  <si>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</si>
  <si>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</si>
  <si>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</si>
  <si>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</si>
  <si>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</si>
  <si>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</si>
  <si>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</si>
  <si>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</si>
  <si>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</si>
  <si>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</si>
  <si>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</si>
  <si>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</si>
  <si>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</si>
  <si>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</si>
  <si>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</si>
  <si>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</si>
  <si>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</si>
  <si>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</si>
  <si>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</si>
  <si>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</si>
  <si>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</si>
  <si>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</si>
  <si>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</si>
  <si>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</si>
  <si>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</si>
  <si>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</si>
  <si>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</si>
  <si>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</si>
  <si>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</si>
  <si>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</si>
  <si>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</si>
  <si>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</si>
  <si>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</si>
  <si>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</si>
  <si>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</si>
  <si>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</si>
  <si>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</si>
  <si>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</si>
  <si>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</si>
  <si>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</si>
  <si>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</si>
  <si>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</si>
  <si>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</si>
  <si>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</si>
  <si>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</si>
  <si>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</si>
  <si>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</si>
  <si>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</si>
  <si>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</si>
  <si>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</si>
  <si>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</si>
  <si>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</si>
  <si>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</si>
  <si>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</si>
  <si>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</si>
  <si>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</si>
  <si>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</si>
  <si>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</si>
  <si>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</si>
  <si>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</si>
  <si>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</si>
  <si>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</si>
  <si>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</si>
  <si>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</si>
  <si>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</si>
  <si>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</si>
  <si>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</si>
  <si>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</si>
  <si>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</si>
  <si>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</si>
  <si>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</si>
  <si>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</si>
  <si>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</si>
  <si>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</si>
  <si>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</si>
  <si>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</si>
  <si>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</si>
  <si>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</si>
  <si>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</si>
  <si>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</si>
  <si>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</si>
  <si>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</si>
  <si>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</si>
  <si>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</si>
  <si>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</si>
  <si>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</si>
  <si>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</si>
  <si>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</si>
  <si>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</si>
  <si>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</si>
  <si>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</si>
  <si>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</si>
  <si>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</si>
  <si>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</si>
  <si>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</si>
  <si>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</si>
  <si>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</si>
  <si>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</si>
  <si>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</si>
  <si>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</si>
  <si>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</si>
  <si>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</si>
  <si>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</si>
  <si>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</si>
  <si>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</si>
  <si>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</si>
  <si>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</si>
  <si>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</si>
  <si>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</si>
  <si>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</si>
  <si>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</si>
  <si>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</si>
  <si>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</si>
  <si>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</si>
  <si>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</si>
  <si>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</si>
  <si>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</si>
  <si>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</si>
  <si>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</si>
  <si>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</si>
  <si>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</si>
  <si>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</si>
  <si>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</si>
  <si>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</si>
  <si>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</si>
  <si>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</si>
  <si>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</si>
  <si>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</si>
  <si>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</si>
  <si>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</si>
  <si>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</si>
  <si>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</si>
  <si>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</si>
  <si>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</si>
  <si>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</si>
  <si>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</si>
  <si>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</si>
  <si>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</si>
  <si>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</si>
  <si>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</si>
  <si>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</si>
  <si>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</si>
  <si>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</si>
  <si>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</si>
  <si>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</si>
  <si>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</si>
  <si>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</si>
  <si>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</si>
  <si>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</si>
  <si>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</si>
  <si>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</si>
  <si>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</si>
  <si>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</si>
  <si>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</si>
  <si>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</si>
  <si>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</si>
  <si>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</si>
  <si>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</si>
  <si>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</si>
  <si>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</si>
  <si>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</si>
  <si>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</si>
  <si>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</si>
  <si>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</si>
  <si>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</si>
  <si>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</si>
  <si>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</si>
  <si>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</si>
  <si>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</si>
  <si>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</si>
  <si>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</si>
  <si>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</si>
  <si>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</si>
  <si>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</si>
  <si>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</si>
  <si>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</si>
  <si>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</si>
  <si>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</si>
  <si>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</si>
  <si>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</si>
  <si>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</si>
  <si>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</si>
  <si>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</si>
  <si>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</si>
  <si>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</si>
  <si>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</si>
  <si>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</si>
  <si>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</si>
  <si>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</si>
  <si>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</si>
  <si>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</si>
  <si>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</si>
  <si>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</si>
  <si>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</si>
  <si>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</si>
  <si>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</si>
  <si>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</si>
  <si>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</si>
  <si>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</si>
  <si>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</si>
  <si>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</si>
  <si>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</si>
  <si>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</si>
  <si>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</si>
  <si>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</si>
  <si>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</si>
  <si>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</si>
  <si>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</si>
  <si>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</si>
  <si>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</si>
  <si>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</si>
  <si>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</si>
  <si>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</si>
  <si>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</si>
  <si>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</si>
  <si>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</si>
  <si>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</si>
  <si>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</si>
  <si>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</si>
  <si>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</si>
  <si>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</si>
  <si>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</si>
  <si>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</si>
  <si>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</si>
  <si>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</si>
  <si>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</si>
  <si>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</si>
  <si>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</si>
  <si>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</si>
  <si>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</si>
  <si>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</si>
  <si>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</si>
  <si>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</si>
  <si>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</si>
  <si>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</si>
  <si>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</si>
  <si>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</si>
  <si>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</si>
  <si>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</si>
  <si>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</si>
  <si>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</si>
  <si>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</si>
  <si>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</si>
  <si>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</si>
  <si>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</si>
  <si>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</si>
  <si>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</si>
  <si>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</si>
  <si>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</si>
  <si>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</si>
  <si>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</si>
  <si>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</si>
  <si>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</si>
  <si>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</si>
  <si>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</si>
  <si>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</si>
  <si>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</si>
  <si>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</si>
  <si>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</si>
  <si>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</si>
  <si>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</si>
  <si>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</si>
  <si>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</si>
  <si>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</si>
  <si>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</si>
  <si>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</si>
  <si>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</si>
  <si>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</si>
  <si>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</si>
  <si>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</si>
  <si>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</si>
  <si>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</si>
  <si>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</si>
  <si>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</si>
  <si>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</si>
  <si>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</si>
  <si>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</si>
  <si>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</si>
  <si>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</si>
  <si>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</si>
  <si>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</si>
  <si>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</si>
  <si>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</si>
  <si>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</si>
  <si>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</si>
  <si>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</si>
  <si>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</si>
  <si>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</si>
  <si>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</si>
  <si>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</si>
  <si>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</si>
  <si>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</si>
  <si>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</si>
  <si>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</si>
  <si>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</si>
  <si>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</si>
  <si>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</si>
  <si>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</si>
  <si>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</si>
  <si>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</si>
  <si>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</si>
  <si>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</si>
  <si>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</si>
  <si>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</si>
  <si>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</si>
  <si>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</si>
  <si>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</si>
  <si>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</si>
  <si>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</si>
  <si>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</si>
  <si>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</si>
  <si>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</si>
  <si>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</si>
  <si>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</si>
  <si>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</si>
  <si>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</si>
  <si>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</si>
  <si>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</si>
  <si>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</si>
  <si>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</si>
  <si>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</si>
  <si>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</si>
  <si>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</si>
  <si>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</si>
  <si>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</si>
  <si>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</si>
  <si>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</si>
  <si>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</si>
  <si>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</si>
  <si>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</si>
  <si>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</si>
  <si>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</si>
  <si>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</si>
  <si>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</si>
  <si>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</si>
  <si>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</si>
  <si>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</si>
  <si>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</si>
  <si>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</si>
  <si>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</si>
  <si>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</si>
  <si>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</si>
  <si>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</si>
  <si>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</si>
  <si>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</si>
  <si>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</si>
  <si>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</si>
  <si>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</si>
  <si>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</si>
  <si>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</si>
  <si>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</si>
  <si>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</si>
  <si>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</si>
  <si>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</si>
  <si>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</si>
  <si>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</si>
  <si>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</si>
  <si>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</si>
  <si>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</si>
  <si>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</si>
  <si>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</si>
  <si>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</si>
  <si>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</si>
  <si>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</si>
  <si>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</si>
  <si>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</si>
  <si>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</si>
  <si>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</si>
  <si>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</si>
  <si>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</si>
  <si>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</si>
  <si>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</si>
  <si>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</si>
  <si>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</si>
  <si>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</si>
  <si>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</si>
  <si>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</si>
  <si>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</si>
  <si>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</si>
  <si>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</si>
  <si>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</si>
  <si>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</si>
  <si>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</si>
  <si>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</si>
  <si>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</si>
  <si>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</si>
  <si>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</si>
  <si>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</si>
  <si>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</si>
  <si>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</si>
  <si>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</si>
  <si>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</si>
  <si>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</si>
  <si>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</si>
  <si>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</si>
  <si>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</si>
  <si>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</si>
  <si>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</si>
  <si>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</si>
  <si>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</si>
  <si>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</si>
  <si>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</si>
  <si>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</si>
  <si>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</si>
  <si>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</si>
  <si>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</si>
  <si>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</si>
  <si>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</si>
  <si>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</si>
  <si>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</si>
  <si>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</si>
  <si>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</si>
  <si>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</si>
  <si>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</si>
  <si>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</si>
  <si>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</si>
  <si>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</si>
  <si>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</si>
  <si>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</si>
  <si>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</si>
  <si>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</si>
  <si>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</si>
  <si>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</si>
  <si>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</si>
  <si>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</si>
  <si>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</si>
  <si>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</si>
  <si>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</si>
  <si>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</si>
  <si>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</si>
  <si>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</si>
  <si>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</si>
  <si>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</si>
  <si>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</si>
  <si>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</si>
  <si>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</si>
  <si>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</si>
  <si>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</si>
  <si>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</si>
  <si>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</si>
  <si>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</si>
  <si>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</si>
  <si>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</si>
  <si>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</si>
  <si>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</si>
  <si>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</si>
  <si>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</si>
  <si>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</si>
  <si>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</si>
  <si>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</si>
  <si>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</si>
  <si>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</si>
  <si>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</si>
  <si>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</si>
  <si>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</si>
  <si>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</si>
  <si>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</si>
  <si>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</si>
  <si>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</si>
  <si>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</si>
  <si>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</si>
  <si>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</si>
  <si>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</si>
  <si>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</si>
  <si>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</si>
  <si>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</si>
  <si>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</si>
  <si>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</si>
  <si>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</si>
  <si>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</si>
  <si>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</si>
  <si>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</si>
  <si>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</si>
  <si>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</si>
  <si>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</si>
  <si>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</si>
  <si>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</si>
  <si>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</si>
  <si>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</si>
  <si>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</si>
  <si>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</si>
  <si>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</si>
  <si>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</si>
  <si>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</si>
  <si>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</si>
  <si>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</si>
  <si>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</si>
  <si>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</si>
  <si>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</si>
  <si>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</si>
  <si>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</si>
  <si>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</si>
  <si>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</si>
  <si>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</si>
  <si>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</si>
  <si>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</si>
  <si>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</si>
  <si>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</si>
  <si>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</si>
  <si>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</si>
  <si>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</si>
  <si>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</si>
  <si>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</si>
  <si>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</si>
  <si>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</si>
  <si>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</si>
  <si>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</si>
  <si>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</si>
  <si>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</si>
  <si>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</si>
  <si>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</si>
  <si>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</si>
  <si>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</si>
  <si>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</si>
  <si>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</si>
  <si>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</si>
  <si>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</si>
  <si>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</si>
  <si>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</si>
  <si>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</si>
  <si>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</si>
  <si>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</si>
  <si>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</si>
  <si>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</si>
  <si>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</si>
  <si>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</si>
  <si>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</si>
  <si>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</si>
  <si>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</si>
  <si>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</si>
  <si>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</si>
  <si>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</si>
  <si>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</si>
  <si>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</si>
  <si>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</si>
  <si>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</si>
  <si>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</si>
  <si>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</si>
  <si>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</si>
  <si>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</si>
  <si>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</si>
  <si>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</si>
  <si>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</si>
  <si>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</si>
  <si>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</si>
  <si>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</si>
  <si>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</si>
  <si>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</si>
  <si>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</si>
  <si>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</si>
  <si>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</si>
  <si>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</si>
  <si>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</si>
  <si>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</si>
  <si>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</si>
  <si>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</si>
  <si>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</si>
  <si>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</si>
  <si>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</si>
  <si>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</si>
  <si>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</si>
  <si>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</si>
  <si>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</si>
  <si>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</si>
  <si>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</si>
  <si>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</si>
  <si>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</si>
  <si>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</si>
  <si>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</si>
  <si>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</si>
  <si>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</si>
  <si>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</si>
  <si>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</si>
  <si>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</si>
  <si>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</si>
  <si>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</si>
  <si>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</si>
  <si>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</si>
  <si>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</si>
  <si>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</si>
  <si>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</si>
  <si>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</si>
  <si>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</si>
  <si>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</si>
  <si>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</si>
  <si>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</si>
  <si>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</si>
  <si>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</si>
  <si>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</si>
  <si>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</si>
  <si>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</si>
  <si>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</si>
  <si>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</si>
  <si>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</si>
  <si>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</si>
  <si>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</si>
  <si>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</si>
  <si>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</si>
  <si>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</si>
  <si>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</si>
  <si>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</si>
  <si>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</si>
  <si>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</si>
  <si>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</si>
  <si>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</si>
  <si>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</si>
  <si>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</si>
  <si>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</si>
  <si>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</si>
  <si>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</si>
  <si>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</si>
  <si>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</si>
  <si>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</si>
  <si>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</si>
  <si>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</si>
  <si>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</si>
  <si>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</si>
  <si>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</si>
  <si>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</si>
  <si>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</si>
  <si>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</si>
  <si>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</si>
  <si>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</si>
  <si>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</si>
  <si>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</si>
  <si>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</si>
  <si>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</si>
  <si>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</si>
  <si>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</si>
  <si>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</si>
  <si>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</si>
  <si>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</si>
  <si>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</si>
  <si>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</si>
  <si>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</si>
  <si>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</si>
  <si>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</si>
  <si>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</si>
  <si>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</si>
  <si>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</si>
  <si>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</si>
  <si>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</si>
  <si>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</si>
  <si>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</si>
  <si>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</si>
  <si>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</si>
  <si>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</si>
  <si>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</si>
  <si>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</si>
  <si>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</si>
  <si>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</si>
  <si>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</si>
  <si>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</si>
  <si>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</si>
  <si>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</si>
  <si>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</si>
  <si>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</si>
  <si>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</si>
  <si>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</si>
  <si>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</si>
  <si>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</si>
  <si>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</si>
  <si>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</si>
  <si>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</si>
  <si>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</si>
  <si>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</si>
  <si>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</si>
  <si>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</si>
  <si>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</si>
  <si>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</si>
  <si>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</si>
  <si>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</si>
  <si>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</si>
  <si>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</si>
  <si>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</si>
  <si>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</si>
  <si>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</si>
  <si>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</si>
  <si>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</si>
  <si>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</si>
  <si>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</si>
  <si>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</si>
  <si>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</si>
  <si>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</si>
  <si>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</si>
  <si>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</si>
  <si>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</si>
  <si>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</si>
  <si>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</si>
  <si>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</si>
  <si>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</si>
  <si>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</si>
  <si>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</si>
  <si>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</si>
  <si>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</si>
  <si>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</si>
  <si>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</si>
  <si>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</si>
  <si>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</si>
  <si>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</si>
  <si>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</si>
  <si>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</si>
  <si>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</si>
  <si>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</si>
  <si>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</si>
  <si>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</si>
  <si>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</si>
  <si>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</si>
  <si>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</si>
  <si>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</si>
  <si>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</si>
  <si>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</si>
  <si>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</si>
  <si>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</si>
  <si>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</si>
  <si>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</si>
  <si>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</si>
  <si>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</si>
  <si>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</si>
  <si>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</si>
  <si>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</si>
  <si>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</si>
  <si>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</si>
  <si>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</si>
  <si>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</si>
  <si>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</si>
  <si>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</si>
  <si>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</si>
  <si>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</si>
  <si>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</si>
  <si>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</si>
  <si>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</si>
  <si>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</si>
  <si>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</si>
  <si>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</si>
  <si>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</si>
  <si>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</si>
  <si>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</si>
  <si>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</si>
  <si>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</si>
  <si>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</si>
  <si>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</si>
  <si>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</si>
  <si>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</si>
  <si>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</si>
  <si>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</si>
  <si>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</si>
  <si>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</si>
  <si>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</si>
  <si>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</si>
  <si>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</si>
  <si>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</si>
  <si>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</si>
  <si>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</si>
  <si>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</si>
  <si>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</si>
  <si>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</si>
  <si>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</si>
  <si>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</si>
  <si>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</si>
  <si>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</si>
  <si>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</si>
  <si>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</si>
  <si>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</si>
  <si>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</si>
  <si>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</si>
  <si>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</si>
  <si>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</si>
  <si>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</si>
  <si>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</si>
  <si>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</si>
  <si>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</si>
  <si>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</si>
  <si>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</si>
  <si>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</si>
  <si>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</si>
  <si>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</si>
  <si>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</si>
  <si>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</si>
  <si>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</si>
  <si>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</si>
  <si>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</si>
  <si>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</si>
  <si>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</si>
  <si>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</si>
  <si>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</si>
  <si>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</si>
  <si>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</si>
  <si>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</si>
  <si>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</si>
  <si>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</si>
  <si>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</si>
  <si>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</si>
  <si>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</si>
  <si>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</si>
  <si>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</si>
  <si>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</si>
  <si>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</si>
  <si>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</si>
  <si>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</si>
  <si>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</si>
  <si>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</si>
  <si>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</si>
  <si>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</si>
  <si>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</si>
  <si>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</si>
  <si>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</si>
  <si>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</si>
  <si>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</si>
  <si>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</si>
  <si>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</si>
  <si>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</si>
  <si>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</si>
  <si>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</si>
  <si>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</si>
  <si>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</si>
  <si>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</si>
  <si>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</si>
  <si>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</si>
  <si>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</si>
  <si>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</si>
  <si>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</si>
  <si>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</si>
  <si>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</si>
  <si>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</si>
  <si>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</si>
  <si>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</si>
  <si>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</si>
  <si>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</si>
  <si>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</si>
  <si>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</si>
  <si>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</si>
  <si>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</si>
  <si>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</si>
  <si>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</si>
  <si>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</si>
  <si>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</si>
  <si>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</si>
  <si>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</si>
  <si>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</si>
  <si>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</si>
  <si>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</si>
  <si>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</si>
  <si>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</si>
  <si>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</si>
  <si>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</si>
  <si>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</si>
  <si>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</si>
  <si>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</si>
  <si>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</si>
  <si>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</si>
  <si>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</si>
  <si>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</si>
  <si>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</si>
  <si>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</si>
  <si>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</si>
  <si>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</si>
  <si>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</si>
  <si>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</si>
  <si>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</si>
  <si>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</si>
  <si>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</si>
  <si>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</si>
  <si>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</si>
  <si>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</si>
  <si>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</si>
  <si>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</si>
  <si>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</si>
  <si>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</si>
  <si>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</si>
  <si>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</si>
  <si>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</si>
  <si>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</si>
  <si>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</si>
  <si>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</si>
  <si>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</si>
  <si>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</si>
  <si>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</si>
  <si>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</si>
  <si>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</si>
  <si>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</si>
  <si>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</si>
  <si>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</si>
  <si>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</si>
  <si>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</si>
  <si>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</si>
  <si>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</si>
  <si>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</si>
  <si>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</si>
  <si>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</si>
  <si>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</si>
  <si>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</si>
  <si>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</si>
  <si>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</si>
  <si>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</si>
  <si>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</si>
  <si>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</si>
  <si>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</si>
  <si>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</si>
  <si>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</si>
  <si>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</si>
  <si>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</si>
  <si>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</si>
  <si>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</si>
  <si>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</si>
  <si>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</si>
  <si>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</si>
  <si>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</si>
  <si>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</si>
  <si>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</si>
  <si>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</si>
  <si>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</si>
  <si>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</si>
  <si>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</si>
  <si>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</si>
  <si>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</si>
  <si>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</si>
  <si>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</si>
  <si>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</si>
  <si>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</si>
  <si>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</si>
  <si>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</si>
  <si>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</si>
  <si>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</si>
  <si>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</si>
  <si>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</si>
  <si>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</si>
  <si>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</si>
  <si>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</si>
  <si>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</si>
  <si>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</si>
  <si>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</si>
  <si>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</si>
  <si>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</si>
  <si>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</si>
  <si>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</si>
  <si>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</si>
  <si>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</si>
  <si>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</si>
  <si>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</si>
  <si>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</si>
  <si>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</si>
  <si>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</si>
  <si>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</si>
  <si>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</si>
  <si>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</si>
  <si>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</si>
  <si>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</si>
  <si>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</si>
  <si>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</si>
  <si>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</si>
  <si>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</si>
  <si>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</si>
  <si>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</si>
  <si>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</si>
  <si>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</si>
  <si>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</si>
  <si>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</si>
  <si>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</si>
  <si>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</si>
  <si>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</si>
  <si>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</si>
  <si>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</si>
  <si>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</si>
  <si>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</si>
  <si>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</si>
  <si>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</si>
  <si>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</si>
  <si>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</si>
  <si>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</si>
  <si>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</si>
  <si>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</si>
  <si>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</si>
  <si>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</si>
  <si>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</si>
  <si>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</si>
  <si>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</si>
  <si>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</si>
  <si>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</si>
  <si>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</si>
  <si>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</si>
  <si>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</si>
  <si>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</si>
  <si>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</si>
  <si>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</si>
  <si>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</si>
  <si>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</si>
  <si>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</si>
  <si>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</si>
  <si>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</si>
  <si>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</si>
  <si>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</si>
  <si>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</si>
  <si>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</si>
  <si>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</si>
  <si>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</si>
  <si>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</si>
  <si>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</si>
  <si>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</si>
  <si>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</si>
  <si>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</si>
  <si>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</si>
  <si>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</si>
  <si>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</si>
  <si>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</si>
  <si>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</si>
  <si>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</si>
  <si>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</si>
  <si>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</si>
  <si>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</si>
  <si>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</si>
  <si>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</si>
  <si>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</si>
  <si>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</si>
  <si>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</si>
  <si>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</si>
  <si>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</si>
  <si>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</si>
  <si>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</si>
  <si>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</si>
  <si>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</si>
  <si>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</si>
  <si>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</si>
  <si>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</si>
  <si>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</si>
  <si>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</si>
  <si>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</si>
  <si>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</si>
  <si>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</si>
  <si>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</si>
  <si>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</si>
  <si>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</si>
  <si>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</si>
  <si>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</si>
  <si>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</si>
  <si>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</si>
  <si>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</si>
  <si>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</si>
  <si>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</si>
  <si>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</si>
  <si>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</si>
  <si>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</si>
  <si>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</si>
  <si>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</si>
  <si>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</si>
  <si>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</si>
  <si>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</si>
  <si>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</si>
  <si>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</si>
  <si>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</si>
  <si>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</si>
  <si>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</si>
  <si>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</si>
  <si>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</si>
  <si>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</si>
  <si>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</si>
  <si>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</si>
  <si>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</si>
  <si>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</si>
  <si>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</si>
  <si>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</si>
  <si>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</si>
  <si>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</si>
  <si>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</si>
  <si>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</si>
  <si>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</si>
  <si>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</si>
  <si>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</si>
  <si>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</si>
  <si>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</si>
  <si>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</si>
  <si>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</si>
  <si>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</si>
  <si>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</si>
  <si>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</si>
  <si>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</si>
  <si>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</si>
  <si>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</si>
  <si>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</si>
  <si>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</si>
  <si>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</si>
  <si>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</si>
  <si>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</si>
  <si>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</si>
  <si>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</si>
  <si>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</si>
  <si>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</si>
  <si>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</si>
  <si>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</si>
  <si>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</si>
  <si>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</si>
  <si>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</si>
  <si>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</si>
  <si>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</si>
  <si>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</si>
  <si>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</si>
  <si>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</si>
  <si>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</si>
  <si>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</si>
  <si>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</si>
  <si>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</si>
  <si>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</si>
  <si>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</si>
  <si>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</si>
  <si>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</si>
  <si>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</si>
  <si>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</si>
  <si>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</si>
  <si>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</si>
  <si>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</si>
  <si>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</si>
  <si>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</si>
  <si>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</si>
  <si>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</si>
  <si>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</si>
  <si>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</si>
  <si>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</si>
  <si>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</si>
  <si>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</si>
  <si>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</si>
  <si>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</si>
  <si>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</si>
  <si>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</si>
  <si>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</si>
  <si>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</si>
  <si>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</si>
  <si>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</si>
  <si>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</si>
  <si>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</si>
  <si>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</si>
  <si>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</si>
  <si>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</si>
  <si>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</si>
  <si>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</si>
  <si>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</si>
  <si>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</si>
  <si>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</si>
  <si>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</si>
  <si>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</si>
  <si>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</si>
  <si>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</si>
  <si>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</si>
  <si>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</si>
  <si>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</si>
  <si>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</si>
  <si>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</si>
  <si>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</si>
  <si>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</si>
  <si>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</si>
  <si>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</si>
  <si>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</si>
  <si>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</si>
  <si>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</si>
  <si>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</si>
  <si>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</si>
  <si>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</si>
  <si>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</si>
  <si>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</si>
  <si>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</si>
  <si>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</si>
  <si>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</si>
  <si>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</si>
  <si>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</si>
  <si>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</si>
  <si>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</si>
  <si>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</si>
  <si>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</si>
  <si>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</si>
  <si>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</si>
  <si>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</si>
  <si>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</si>
  <si>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</si>
  <si>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</si>
  <si>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</si>
  <si>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</si>
  <si>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</si>
  <si>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</si>
  <si>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</si>
  <si>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</si>
  <si>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</si>
  <si>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</si>
  <si>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</si>
  <si>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</si>
  <si>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</si>
  <si>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</si>
  <si>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</si>
  <si>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</si>
  <si>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</si>
  <si>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</si>
  <si>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</si>
  <si>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</si>
  <si>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</si>
  <si>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</si>
  <si>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</si>
  <si>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</si>
  <si>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</si>
  <si>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</si>
  <si>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</si>
  <si>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</si>
  <si>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</si>
  <si>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</si>
  <si>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</si>
  <si>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</si>
  <si>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</si>
  <si>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</si>
  <si>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</si>
  <si>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</si>
  <si>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</si>
  <si>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</si>
  <si>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</si>
  <si>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</si>
  <si>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</si>
  <si>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</si>
  <si>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</si>
  <si>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</si>
  <si>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</si>
  <si>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</si>
  <si>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</si>
  <si>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</si>
  <si>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</si>
  <si>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</si>
  <si>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</si>
  <si>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</si>
  <si>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</si>
  <si>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</si>
  <si>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</si>
  <si>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</si>
  <si>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</si>
  <si>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</si>
  <si>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</si>
  <si>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</si>
  <si>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</si>
  <si>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</si>
  <si>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</si>
  <si>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</si>
  <si>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</si>
  <si>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</si>
  <si>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</si>
  <si>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</si>
  <si>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</si>
  <si>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</si>
  <si>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</si>
  <si>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</si>
  <si>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</si>
  <si>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</si>
  <si>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</si>
  <si>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</si>
  <si>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</si>
  <si>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</si>
  <si>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</si>
  <si>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</si>
  <si>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</si>
  <si>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</si>
  <si>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</si>
  <si>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</si>
  <si>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</si>
  <si>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</si>
  <si>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</si>
  <si>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</si>
  <si>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</si>
  <si>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</si>
  <si>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</si>
  <si>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</si>
  <si>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</si>
  <si>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</si>
  <si>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</si>
  <si>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</si>
  <si>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</si>
  <si>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</si>
  <si>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</si>
  <si>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</si>
  <si>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</si>
  <si>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</si>
  <si>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</si>
  <si>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</si>
  <si>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</si>
  <si>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</si>
  <si>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</si>
  <si>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</si>
  <si>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</si>
  <si>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</si>
  <si>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</si>
  <si>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</si>
  <si>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</si>
  <si>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</si>
  <si>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</si>
  <si>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</si>
  <si>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</si>
  <si>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</si>
  <si>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</si>
  <si>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</si>
  <si>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</si>
  <si>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</si>
  <si>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</si>
  <si>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</si>
  <si>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</si>
  <si>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</si>
  <si>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</si>
  <si>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</si>
  <si>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</si>
  <si>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</si>
  <si>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</si>
  <si>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</si>
  <si>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</si>
  <si>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</si>
  <si>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</si>
  <si>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</si>
  <si>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</si>
  <si>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</si>
  <si>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</si>
  <si>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</si>
  <si>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</si>
  <si>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</si>
  <si>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</si>
  <si>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</si>
  <si>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</si>
  <si>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</si>
  <si>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</si>
  <si>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</si>
  <si>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</si>
  <si>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</si>
  <si>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</si>
  <si>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</si>
  <si>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</si>
  <si>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</si>
  <si>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</si>
  <si>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</si>
  <si>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</si>
  <si>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</si>
  <si>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</si>
  <si>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</si>
  <si>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</si>
  <si>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</si>
  <si>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</si>
  <si>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</si>
  <si>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</si>
  <si>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</si>
  <si>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</si>
  <si>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</si>
  <si>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</si>
  <si>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</si>
  <si>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</si>
  <si>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</si>
  <si>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</si>
  <si>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</si>
  <si>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</si>
  <si>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</si>
  <si>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</si>
  <si>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</si>
  <si>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</si>
  <si>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</si>
  <si>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</si>
  <si>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</si>
  <si>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</si>
  <si>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</si>
  <si>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</si>
  <si>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</si>
  <si>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</si>
  <si>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</si>
  <si>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</si>
  <si>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</si>
  <si>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</si>
  <si>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</si>
  <si>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</si>
  <si>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</si>
  <si>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</si>
  <si>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</si>
  <si>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</si>
  <si>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</si>
  <si>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</si>
  <si>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</si>
  <si>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</si>
  <si>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</si>
  <si>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</si>
  <si>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</si>
  <si>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</si>
  <si>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</si>
  <si>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</si>
  <si>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</si>
  <si>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</si>
  <si>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</si>
  <si>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</si>
  <si>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</si>
  <si>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</si>
  <si>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</si>
  <si>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</si>
  <si>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</si>
  <si>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</si>
  <si>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</si>
  <si>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</si>
  <si>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</si>
  <si>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</si>
  <si>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</si>
  <si>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</si>
  <si>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</si>
  <si>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</si>
  <si>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</si>
  <si>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</si>
  <si>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</si>
  <si>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</si>
  <si>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</si>
  <si>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</si>
  <si>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</si>
  <si>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</si>
  <si>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</si>
  <si>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</si>
  <si>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</si>
  <si>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</si>
  <si>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</si>
  <si>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</si>
  <si>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</si>
  <si>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</si>
  <si>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</si>
  <si>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</si>
  <si>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</si>
  <si>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</si>
  <si>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</si>
  <si>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</si>
  <si>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</si>
  <si>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</si>
  <si>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</si>
  <si>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</si>
  <si>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</si>
  <si>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</si>
  <si>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</si>
  <si>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</si>
  <si>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</si>
  <si>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</si>
  <si>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</si>
  <si>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</si>
  <si>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</si>
  <si>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</si>
  <si>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</si>
  <si>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</si>
  <si>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</si>
  <si>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</si>
  <si>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</si>
  <si>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</si>
  <si>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</si>
  <si>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</si>
  <si>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</si>
  <si>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</si>
  <si>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</si>
  <si>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</si>
  <si>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</si>
  <si>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</si>
  <si>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</si>
  <si>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</si>
  <si>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</si>
  <si>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</si>
  <si>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</si>
  <si>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</si>
  <si>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</si>
  <si>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</si>
  <si>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</si>
  <si>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</si>
  <si>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</si>
  <si>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</si>
  <si>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</si>
  <si>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</si>
  <si>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</si>
  <si>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</si>
  <si>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</si>
  <si>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</si>
  <si>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</si>
  <si>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</si>
  <si>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</si>
  <si>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</si>
  <si>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</si>
  <si>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</si>
  <si>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</si>
  <si>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</si>
  <si>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</si>
  <si>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</si>
  <si>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</si>
  <si>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</si>
  <si>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</si>
  <si>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</si>
  <si>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</si>
  <si>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</si>
  <si>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</si>
  <si>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</si>
  <si>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</si>
  <si>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</si>
  <si>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</si>
  <si>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</si>
  <si>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</si>
  <si>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</si>
  <si>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</si>
  <si>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</si>
  <si>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</si>
  <si>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</si>
  <si>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</si>
  <si>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</si>
  <si>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</si>
  <si>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</si>
  <si>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</si>
  <si>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</si>
  <si>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</si>
  <si>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</si>
  <si>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</si>
  <si>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</si>
  <si>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</si>
  <si>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</si>
  <si>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</si>
  <si>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</si>
  <si>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</si>
  <si>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</si>
  <si>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</si>
  <si>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</si>
  <si>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</si>
  <si>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</si>
  <si>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</si>
  <si>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</si>
  <si>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</si>
  <si>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</si>
  <si>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</si>
  <si>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</si>
  <si>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</si>
  <si>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</si>
  <si>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</si>
  <si>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</si>
  <si>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</si>
  <si>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</si>
  <si>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</si>
  <si>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</si>
  <si>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</si>
  <si>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</si>
  <si>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</si>
  <si>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</si>
  <si>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</si>
  <si>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</si>
  <si>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</si>
  <si>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</si>
  <si>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</si>
  <si>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</si>
  <si>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</si>
  <si>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</si>
  <si>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</si>
  <si>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</si>
  <si>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</si>
  <si>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</si>
  <si>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</si>
  <si>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</si>
  <si>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</si>
  <si>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</si>
  <si>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</si>
  <si>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</si>
  <si>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</si>
  <si>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</si>
  <si>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</si>
  <si>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</si>
  <si>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</si>
  <si>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</si>
  <si>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</si>
  <si>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</si>
  <si>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</si>
  <si>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</si>
  <si>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</si>
  <si>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</si>
  <si>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</si>
  <si>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</si>
  <si>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</si>
  <si>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</si>
  <si>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</si>
  <si>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</si>
  <si>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</si>
  <si>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</si>
  <si>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</si>
  <si>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</si>
  <si>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</si>
  <si>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</si>
  <si>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</si>
  <si>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</si>
  <si>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</si>
  <si>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</si>
  <si>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</si>
  <si>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</si>
  <si>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</si>
  <si>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</si>
  <si>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</si>
  <si>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</si>
  <si>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</si>
  <si>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</si>
  <si>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</si>
  <si>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</si>
  <si>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</si>
  <si>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</si>
  <si>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</si>
  <si>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</si>
  <si>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</si>
  <si>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</si>
  <si>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</si>
  <si>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</si>
  <si>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</si>
  <si>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</si>
  <si>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</si>
  <si>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</si>
  <si>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</si>
  <si>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</si>
  <si>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</si>
  <si>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</si>
  <si>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</si>
  <si>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</si>
  <si>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</si>
  <si>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</si>
  <si>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</si>
  <si>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</si>
  <si>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</si>
  <si>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</si>
  <si>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</si>
  <si>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</si>
  <si>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</si>
  <si>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</si>
  <si>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</si>
  <si>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</si>
  <si>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</si>
  <si>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</si>
  <si>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</si>
  <si>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</si>
  <si>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</si>
  <si>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</si>
  <si>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</si>
  <si>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</si>
  <si>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</si>
  <si>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</si>
  <si>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</si>
  <si>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</si>
  <si>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</si>
  <si>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</si>
  <si>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</si>
  <si>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</si>
  <si>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</si>
  <si>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</si>
  <si>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</si>
  <si>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</si>
  <si>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</si>
  <si>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</si>
  <si>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</si>
  <si>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</si>
  <si>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</si>
  <si>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</si>
  <si>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</si>
  <si>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</si>
  <si>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</si>
  <si>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</si>
  <si>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</si>
  <si>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</si>
  <si>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</si>
  <si>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</si>
  <si>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</si>
  <si>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</si>
  <si>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</si>
  <si>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</si>
  <si>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</si>
  <si>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</si>
  <si>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</si>
  <si>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</si>
  <si>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</si>
  <si>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</si>
  <si>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</si>
  <si>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</si>
  <si>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</si>
  <si>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</si>
  <si>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</si>
  <si>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</si>
  <si>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</si>
  <si>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</si>
  <si>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</si>
  <si>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</si>
  <si>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</si>
  <si>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</si>
  <si>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</si>
  <si>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</si>
  <si>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</si>
  <si>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</si>
  <si>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</si>
  <si>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</si>
  <si>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</si>
  <si>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</si>
  <si>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</si>
  <si>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</si>
  <si>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</si>
  <si>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</si>
  <si>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</si>
  <si>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</si>
  <si>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</si>
  <si>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</si>
  <si>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</si>
  <si>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</si>
  <si>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</si>
  <si>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</si>
  <si>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</si>
  <si>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</si>
  <si>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</si>
  <si>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</si>
  <si>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</si>
  <si>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</si>
  <si>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</si>
  <si>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</si>
  <si>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</si>
  <si>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</si>
  <si>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</si>
  <si>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</si>
  <si>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</si>
  <si>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</si>
  <si>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</si>
  <si>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</si>
  <si>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</si>
  <si>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</si>
  <si>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</si>
  <si>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</si>
  <si>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</si>
  <si>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</si>
  <si>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</si>
  <si>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</si>
  <si>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</si>
  <si>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</si>
  <si>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</si>
  <si>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</si>
  <si>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</si>
  <si>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</si>
  <si>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</si>
  <si>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</si>
  <si>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</si>
  <si>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</si>
  <si>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</si>
  <si>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</si>
  <si>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</si>
  <si>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</si>
  <si>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</si>
  <si>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</si>
  <si>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</si>
  <si>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</si>
  <si>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</si>
  <si>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</si>
  <si>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</si>
  <si>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</si>
  <si>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</si>
  <si>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</si>
  <si>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</si>
  <si>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</si>
  <si>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</si>
  <si>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</si>
  <si>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</si>
  <si>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</si>
  <si>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</si>
  <si>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</si>
  <si>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</si>
  <si>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</si>
  <si>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</si>
  <si>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</si>
  <si>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</si>
  <si>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</si>
  <si>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</si>
  <si>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</si>
  <si>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</si>
  <si>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</si>
  <si>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</si>
  <si>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</si>
  <si>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</si>
  <si>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</si>
  <si>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</si>
  <si>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</si>
  <si>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</si>
  <si>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</si>
  <si>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</si>
  <si>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</si>
  <si>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</si>
  <si>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</si>
  <si>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</si>
  <si>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</si>
  <si>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</si>
  <si>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</si>
  <si>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</si>
  <si>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</si>
  <si>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</si>
  <si>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</si>
  <si>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</si>
  <si>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</si>
  <si>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</si>
  <si>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</si>
  <si>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</si>
  <si>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</si>
  <si>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</si>
  <si>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</si>
  <si>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</si>
  <si>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</si>
  <si>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</si>
  <si>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</si>
  <si>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</si>
  <si>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</si>
  <si>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</si>
  <si>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</si>
  <si>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</si>
  <si>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</si>
  <si>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</si>
  <si>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</si>
  <si>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</si>
  <si>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</si>
  <si>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</si>
  <si>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</si>
  <si>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</si>
  <si>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</si>
  <si>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</si>
  <si>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</si>
  <si>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</si>
  <si>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</si>
  <si>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</si>
  <si>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</si>
  <si>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</si>
  <si>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</si>
  <si>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</si>
  <si>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</si>
  <si>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</si>
  <si>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</si>
  <si>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</si>
  <si>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</si>
  <si>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</si>
  <si>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</si>
  <si>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</si>
  <si>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</si>
  <si>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</si>
  <si>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</si>
  <si>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</si>
  <si>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</si>
  <si>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</si>
  <si>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</si>
  <si>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</si>
  <si>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</si>
  <si>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</si>
  <si>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</si>
  <si>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</si>
  <si>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</si>
  <si>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</si>
  <si>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</si>
  <si>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</si>
  <si>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</si>
  <si>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</si>
  <si>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</si>
  <si>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</si>
  <si>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</si>
  <si>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</si>
  <si>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</si>
  <si>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</si>
  <si>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</si>
  <si>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</si>
  <si>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</si>
  <si>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</si>
  <si>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</si>
  <si>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</si>
  <si>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</si>
  <si>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</si>
  <si>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</si>
  <si>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</si>
  <si>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</si>
  <si>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</si>
  <si>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</si>
  <si>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</si>
  <si>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</si>
  <si>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</si>
  <si>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</si>
  <si>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</si>
  <si>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</si>
  <si>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</si>
  <si>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</si>
  <si>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</si>
  <si>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</si>
  <si>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</si>
  <si>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</si>
  <si>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</si>
  <si>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</si>
  <si>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</si>
  <si>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</si>
  <si>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</si>
  <si>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</si>
  <si>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</si>
  <si>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</si>
  <si>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</si>
  <si>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</si>
  <si>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</si>
  <si>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</si>
  <si>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</si>
  <si>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</si>
  <si>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</si>
  <si>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</si>
  <si>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</si>
  <si>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</si>
  <si>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</si>
  <si>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</si>
  <si>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</si>
  <si>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</si>
  <si>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</si>
  <si>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</si>
  <si>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</si>
  <si>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</si>
  <si>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</si>
  <si>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</si>
  <si>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</si>
  <si>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</si>
  <si>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</si>
  <si>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</si>
  <si>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</si>
  <si>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</si>
  <si>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</si>
  <si>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</si>
  <si>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</si>
  <si>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</si>
  <si>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</si>
  <si>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</si>
  <si>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</si>
  <si>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</si>
  <si>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</si>
  <si>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</si>
  <si>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</si>
  <si>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</si>
  <si>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</si>
  <si>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</si>
  <si>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</si>
  <si>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</si>
  <si>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</si>
  <si>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</si>
  <si>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</si>
  <si>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</si>
  <si>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</si>
  <si>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</si>
  <si>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</si>
  <si>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</si>
  <si>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</si>
  <si>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</si>
  <si>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</si>
  <si>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</si>
  <si>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</si>
  <si>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</si>
  <si>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</si>
  <si>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</si>
  <si>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</si>
  <si>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</si>
  <si>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</si>
  <si>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</si>
  <si>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</si>
  <si>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</si>
  <si>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</si>
  <si>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</si>
  <si>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</si>
  <si>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</si>
  <si>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</si>
  <si>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</si>
  <si>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</si>
  <si>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</si>
  <si>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</si>
  <si>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</si>
  <si>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</si>
  <si>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</si>
  <si>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</si>
  <si>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</si>
  <si>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</si>
  <si>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</si>
  <si>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</si>
  <si>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</si>
  <si>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</si>
  <si>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</si>
  <si>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</si>
  <si>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</si>
  <si>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</si>
  <si>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</si>
  <si>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</si>
  <si>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</si>
  <si>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</si>
  <si>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</si>
  <si>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</si>
  <si>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</si>
  <si>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</si>
  <si>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</si>
  <si>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</si>
  <si>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</si>
  <si>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</si>
  <si>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</si>
  <si>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</si>
  <si>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</si>
  <si>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</si>
  <si>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</si>
  <si>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</si>
  <si>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</si>
  <si>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</si>
  <si>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</si>
  <si>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</si>
  <si>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</si>
  <si>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</si>
  <si>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</si>
  <si>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</si>
  <si>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</si>
  <si>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</si>
  <si>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</si>
  <si>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</si>
  <si>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</si>
  <si>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</si>
  <si>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</si>
  <si>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</si>
  <si>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</si>
  <si>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</si>
  <si>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</si>
  <si>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</si>
  <si>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</si>
  <si>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</si>
  <si>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</si>
  <si>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</si>
  <si>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</si>
  <si>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</si>
  <si>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</si>
  <si>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</si>
  <si>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</si>
  <si>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</si>
  <si>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</si>
  <si>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</si>
  <si>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</si>
  <si>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</si>
  <si>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</si>
  <si>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</si>
  <si>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</si>
  <si>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</si>
  <si>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</si>
  <si>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</si>
  <si>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</si>
  <si>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</si>
  <si>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</si>
  <si>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</si>
  <si>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</si>
  <si>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</si>
  <si>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</si>
  <si>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</si>
  <si>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</si>
  <si>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</si>
  <si>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</si>
  <si>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</si>
  <si>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</si>
  <si>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</si>
  <si>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</si>
  <si>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</si>
  <si>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</si>
  <si>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</si>
  <si>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</si>
  <si>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</si>
  <si>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</si>
  <si>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</si>
  <si>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</si>
  <si>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</si>
  <si>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</si>
  <si>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</si>
  <si>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</si>
  <si>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</si>
  <si>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</si>
  <si>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</si>
  <si>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</si>
  <si>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</si>
  <si>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</si>
  <si>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</si>
  <si>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</si>
  <si>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</si>
  <si>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</si>
  <si>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</si>
  <si>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</si>
  <si>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</si>
  <si>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</si>
  <si>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</si>
  <si>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</si>
  <si>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</si>
  <si>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</si>
  <si>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</si>
  <si>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</si>
  <si>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</si>
  <si>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</si>
  <si>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</si>
  <si>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</si>
  <si>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</si>
  <si>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</si>
  <si>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</si>
  <si>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</si>
  <si>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</si>
  <si>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</si>
  <si>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</si>
  <si>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</si>
  <si>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</si>
  <si>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</si>
  <si>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</si>
  <si>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</si>
  <si>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</si>
  <si>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</si>
  <si>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</si>
  <si>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</si>
  <si>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</si>
  <si>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</si>
  <si>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</si>
  <si>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</si>
  <si>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</si>
  <si>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</si>
  <si>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</si>
  <si>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</si>
  <si>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</si>
  <si>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</si>
  <si>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</si>
  <si>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</si>
  <si>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</si>
  <si>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</si>
  <si>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</si>
  <si>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</si>
  <si>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</si>
  <si>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</si>
  <si>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</si>
  <si>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</si>
  <si>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</si>
  <si>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</si>
  <si>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</si>
  <si>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</si>
  <si>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</si>
  <si>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</si>
  <si>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</si>
  <si>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</si>
  <si>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</si>
  <si>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</si>
  <si>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</si>
  <si>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</si>
  <si>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</si>
  <si>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</si>
  <si>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</si>
  <si>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</si>
  <si>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</si>
  <si>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</si>
  <si>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</si>
  <si>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</si>
  <si>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</si>
  <si>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</si>
  <si>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</si>
  <si>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</si>
  <si>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</si>
  <si>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</si>
  <si>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</si>
  <si>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</si>
  <si>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</si>
  <si>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</si>
  <si>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</si>
  <si>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</si>
  <si>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</si>
  <si>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</si>
  <si>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</si>
  <si>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</si>
  <si>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</si>
  <si>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</si>
  <si>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</si>
  <si>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</si>
  <si>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</si>
  <si>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</si>
  <si>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</si>
  <si>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</si>
  <si>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</si>
  <si>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</si>
  <si>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</si>
  <si>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</si>
  <si>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</si>
  <si>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</si>
  <si>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</si>
  <si>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</si>
  <si>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</si>
  <si>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</si>
  <si>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</si>
  <si>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</si>
  <si>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</si>
  <si>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</si>
  <si>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</si>
  <si>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</si>
  <si>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</si>
  <si>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</si>
  <si>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</si>
  <si>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</si>
  <si>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</si>
  <si>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</si>
  <si>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</si>
  <si>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</si>
  <si>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</si>
  <si>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</si>
  <si>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</si>
  <si>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</si>
  <si>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</si>
  <si>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</si>
  <si>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</si>
  <si>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</si>
  <si>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</si>
  <si>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</si>
  <si>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</si>
  <si>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</si>
  <si>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</si>
  <si>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</si>
  <si>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</si>
  <si>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</si>
  <si>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</si>
  <si>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</si>
  <si>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</si>
  <si>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</si>
  <si>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</si>
  <si>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</si>
  <si>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</si>
  <si>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</si>
  <si>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</si>
  <si>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</si>
  <si>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</si>
  <si>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</si>
  <si>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</si>
  <si>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</si>
  <si>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</si>
  <si>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</si>
  <si>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</si>
  <si>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</si>
  <si>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</si>
  <si>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</si>
  <si>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</si>
  <si>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</si>
  <si>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</si>
  <si>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</si>
  <si>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</si>
  <si>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</si>
  <si>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</si>
  <si>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</si>
  <si>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</si>
  <si>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</si>
  <si>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</si>
  <si>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</si>
  <si>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</si>
  <si>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</si>
  <si>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</si>
  <si>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</si>
  <si>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</si>
  <si>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</si>
  <si>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</si>
  <si>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</si>
  <si>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</si>
  <si>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</si>
  <si>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</si>
  <si>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</si>
  <si>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</si>
  <si>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</si>
  <si>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</si>
  <si>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</si>
  <si>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</si>
  <si>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</si>
  <si>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</si>
  <si>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</si>
  <si>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</si>
  <si>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</si>
  <si>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</si>
  <si>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</si>
  <si>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</si>
  <si>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</si>
  <si>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</si>
  <si>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</si>
  <si>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</si>
  <si>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</si>
  <si>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</si>
  <si>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</si>
  <si>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</si>
  <si>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</si>
  <si>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</si>
  <si>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</si>
  <si>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</si>
  <si>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</si>
  <si>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</si>
  <si>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</si>
  <si>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</si>
  <si>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</si>
  <si>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</si>
  <si>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</si>
  <si>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</si>
  <si>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</si>
  <si>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</si>
  <si>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</si>
  <si>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</si>
  <si>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</si>
  <si>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</si>
  <si>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</si>
  <si>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</si>
  <si>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</si>
  <si>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</si>
  <si>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</si>
  <si>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</si>
  <si>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</si>
  <si>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</si>
  <si>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</si>
  <si>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</si>
  <si>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</si>
  <si>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</si>
  <si>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</si>
  <si>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</si>
  <si>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</si>
  <si>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</si>
  <si>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</si>
  <si>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</si>
  <si>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</si>
  <si>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</si>
  <si>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</si>
  <si>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</si>
  <si>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</si>
  <si>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</si>
  <si>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</si>
  <si>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</si>
  <si>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</si>
  <si>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</si>
  <si>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</si>
  <si>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</si>
  <si>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</si>
  <si>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</si>
  <si>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</si>
  <si>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</si>
  <si>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</si>
  <si>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</si>
  <si>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</si>
  <si>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</si>
  <si>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</si>
  <si>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</si>
  <si>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</si>
  <si>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</si>
  <si>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</si>
  <si>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</si>
  <si>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</si>
  <si>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</si>
  <si>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</si>
  <si>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</si>
  <si>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</si>
  <si>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</si>
  <si>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</si>
  <si>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</si>
  <si>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</si>
  <si>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</si>
  <si>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</si>
  <si>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</si>
  <si>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</si>
  <si>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</si>
  <si>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</si>
  <si>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</si>
  <si>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</si>
  <si>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</si>
  <si>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</si>
  <si>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</si>
  <si>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</si>
  <si>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</si>
  <si>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</si>
  <si>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</si>
  <si>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</si>
  <si>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</si>
  <si>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</si>
  <si>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</si>
  <si>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</si>
  <si>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</si>
  <si>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</si>
  <si>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</si>
  <si>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</si>
  <si>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</si>
  <si>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</si>
  <si>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</si>
  <si>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</si>
  <si>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</si>
  <si>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</si>
  <si>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</si>
  <si>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</si>
  <si>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</si>
  <si>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</si>
  <si>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</si>
  <si>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</si>
  <si>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</si>
  <si>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</si>
  <si>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</si>
  <si>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</si>
  <si>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</si>
  <si>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</si>
  <si>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</si>
  <si>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</si>
  <si>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</si>
  <si>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</si>
  <si>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</si>
  <si>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</si>
  <si>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</si>
  <si>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</si>
  <si>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</si>
  <si>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</si>
  <si>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</si>
  <si>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</si>
  <si>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</si>
  <si>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</si>
  <si>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</si>
  <si>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</si>
  <si>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</si>
  <si>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</si>
  <si>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</si>
  <si>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</si>
  <si>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</si>
  <si>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</si>
  <si>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</si>
  <si>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</si>
  <si>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</si>
  <si>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</si>
  <si>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</si>
  <si>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</si>
  <si>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</si>
  <si>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</si>
  <si>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</si>
  <si>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</si>
  <si>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</si>
  <si>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</si>
  <si>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</si>
  <si>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</si>
  <si>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</si>
  <si>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</si>
  <si>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</si>
  <si>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</si>
  <si>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</si>
  <si>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</si>
  <si>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</si>
  <si>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</si>
  <si>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</si>
  <si>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</si>
  <si>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</si>
  <si>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</si>
  <si>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</si>
  <si>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</si>
  <si>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</si>
  <si>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</si>
  <si>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</si>
  <si>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</si>
  <si>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</si>
  <si>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</si>
  <si>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</si>
  <si>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</si>
  <si>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</si>
  <si>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</si>
  <si>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</si>
  <si>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</si>
  <si>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</si>
  <si>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</si>
  <si>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</si>
  <si>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</si>
  <si>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</si>
  <si>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</si>
  <si>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</si>
  <si>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</si>
  <si>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</si>
  <si>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</si>
  <si>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</si>
  <si>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</si>
  <si>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</si>
  <si>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</si>
  <si>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</si>
  <si>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</si>
  <si>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</si>
  <si>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</si>
  <si>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</si>
  <si>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</si>
  <si>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</si>
  <si>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</si>
  <si>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</si>
  <si>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</si>
  <si>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</si>
  <si>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</si>
  <si>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</si>
  <si>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</si>
  <si>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</si>
  <si>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</si>
  <si>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</si>
  <si>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</si>
  <si>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</si>
  <si>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</si>
  <si>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</si>
  <si>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</si>
  <si>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</si>
  <si>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</si>
  <si>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</si>
  <si>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</si>
  <si>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</si>
  <si>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</si>
  <si>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</si>
  <si>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</si>
  <si>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</si>
  <si>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</si>
  <si>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</si>
  <si>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</si>
  <si>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</si>
  <si>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</si>
  <si>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</si>
  <si>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</si>
  <si>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</si>
  <si>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</si>
  <si>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</si>
  <si>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</si>
  <si>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</si>
  <si>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</si>
  <si>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</si>
  <si>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</si>
  <si>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</si>
  <si>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</si>
  <si>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</si>
  <si>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</si>
  <si>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</si>
  <si>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</si>
  <si>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</si>
  <si>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</si>
  <si>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</si>
  <si>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</si>
  <si>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</si>
  <si>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</si>
  <si>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</si>
  <si>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</si>
  <si>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</si>
  <si>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</si>
  <si>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</si>
  <si>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</si>
  <si>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</si>
  <si>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</si>
  <si>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</si>
  <si>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</si>
  <si>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</si>
  <si>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</si>
  <si>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</si>
  <si>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</si>
  <si>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</si>
  <si>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</si>
  <si>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</si>
  <si>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</si>
  <si>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</si>
  <si>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</si>
  <si>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</si>
  <si>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</si>
  <si>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</si>
  <si>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</si>
  <si>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</si>
  <si>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</si>
  <si>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</si>
  <si>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</si>
  <si>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</si>
  <si>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</si>
  <si>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</si>
  <si>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</si>
  <si>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</si>
  <si>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</si>
  <si>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</si>
  <si>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</si>
  <si>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</si>
  <si>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</si>
  <si>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</si>
  <si>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</si>
  <si>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</si>
  <si>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</si>
  <si>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</si>
  <si>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</si>
  <si>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</si>
  <si>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</si>
  <si>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</si>
  <si>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</si>
  <si>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</si>
  <si>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</si>
  <si>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</si>
  <si>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</si>
  <si>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</si>
  <si>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</si>
  <si>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</si>
  <si>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</si>
  <si>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</si>
  <si>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</si>
  <si>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</si>
  <si>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</si>
  <si>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</si>
  <si>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</si>
  <si>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</si>
  <si>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</si>
  <si>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</si>
  <si>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</si>
  <si>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</si>
  <si>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</si>
  <si>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</si>
  <si>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</si>
  <si>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</si>
  <si>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</si>
  <si>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</si>
  <si>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</si>
  <si>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</si>
  <si>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</si>
  <si>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</si>
  <si>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</si>
  <si>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</si>
  <si>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</si>
  <si>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</si>
  <si>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</si>
  <si>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</si>
  <si>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</si>
  <si>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</si>
  <si>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</si>
  <si>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</si>
  <si>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</si>
  <si>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</si>
  <si>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</si>
  <si>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</si>
  <si>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</si>
  <si>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</si>
  <si>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</si>
  <si>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</si>
  <si>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</si>
  <si>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</si>
  <si>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</si>
  <si>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</si>
  <si>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</si>
  <si>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</si>
  <si>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</si>
  <si>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</si>
  <si>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</si>
  <si>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</si>
  <si>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</si>
  <si>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</si>
  <si>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</si>
  <si>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</si>
  <si>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</si>
  <si>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</si>
  <si>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</si>
  <si>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</si>
  <si>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</si>
  <si>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</si>
  <si>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</si>
  <si>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</si>
  <si>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</si>
  <si>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</si>
  <si>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</si>
  <si>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</si>
  <si>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</si>
  <si>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</si>
  <si>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</si>
  <si>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</si>
  <si>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</si>
  <si>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</si>
  <si>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</si>
  <si>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</si>
  <si>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</si>
  <si>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</si>
  <si>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</si>
  <si>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</si>
  <si>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</si>
  <si>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</si>
  <si>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</si>
  <si>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</si>
  <si>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</si>
  <si>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</si>
  <si>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</si>
  <si>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</si>
  <si>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</si>
  <si>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</si>
  <si>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</si>
  <si>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</si>
  <si>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</si>
  <si>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</si>
  <si>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</si>
  <si>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</si>
  <si>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</si>
  <si>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</si>
  <si>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</si>
  <si>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</si>
  <si>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</si>
  <si>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</si>
  <si>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</si>
  <si>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</si>
  <si>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</si>
  <si>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</si>
  <si>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</si>
  <si>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</si>
  <si>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</si>
  <si>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</si>
  <si>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</si>
  <si>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</si>
  <si>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</si>
  <si>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</si>
  <si>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</si>
  <si>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</si>
  <si>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</si>
  <si>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</si>
  <si>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</si>
  <si>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</si>
  <si>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</si>
  <si>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</si>
  <si>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</si>
  <si>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</si>
  <si>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</si>
  <si>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</si>
  <si>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</si>
  <si>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</si>
  <si>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</si>
  <si>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</si>
  <si>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</si>
  <si>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</si>
  <si>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</si>
  <si>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</si>
  <si>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</si>
  <si>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</si>
  <si>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</si>
  <si>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</si>
  <si>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</si>
  <si>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</si>
  <si>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</si>
  <si>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</si>
  <si>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</si>
  <si>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</si>
  <si>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</si>
  <si>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</si>
  <si>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</si>
  <si>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</si>
  <si>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</si>
  <si>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</si>
  <si>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</si>
  <si>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</si>
  <si>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</si>
  <si>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</si>
  <si>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</si>
  <si>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</si>
  <si>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</si>
  <si>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</si>
  <si>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</si>
  <si>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</si>
  <si>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</si>
  <si>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</si>
  <si>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</si>
  <si>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</si>
  <si>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</si>
  <si>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</si>
  <si>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</si>
  <si>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</si>
  <si>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</si>
  <si>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</si>
  <si>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</si>
  <si>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</si>
  <si>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</si>
  <si>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</si>
  <si>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</si>
  <si>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</si>
  <si>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</si>
  <si>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</si>
  <si>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</si>
  <si>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</si>
  <si>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</si>
  <si>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</si>
  <si>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</si>
  <si>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</si>
  <si>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</si>
  <si>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</si>
  <si>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</si>
  <si>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</si>
  <si>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</si>
  <si>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</si>
  <si>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</si>
  <si>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</si>
  <si>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</si>
  <si>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</si>
  <si>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</si>
  <si>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</si>
  <si>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</si>
  <si>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</si>
  <si>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</si>
  <si>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</si>
  <si>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</si>
  <si>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</si>
  <si>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</si>
  <si>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</si>
  <si>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</si>
  <si>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</si>
  <si>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</si>
  <si>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</si>
  <si>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</si>
  <si>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</si>
  <si>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</si>
  <si>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</si>
  <si>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</si>
  <si>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</si>
  <si>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</si>
  <si>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</si>
  <si>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</si>
  <si>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</si>
  <si>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</si>
  <si>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</si>
  <si>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</si>
  <si>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</si>
  <si>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</si>
  <si>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</si>
  <si>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</si>
  <si>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</si>
  <si>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</si>
  <si>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</si>
  <si>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</si>
  <si>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</si>
  <si>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</si>
  <si>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</si>
  <si>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</si>
  <si>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</si>
  <si>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</si>
  <si>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</si>
  <si>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</si>
  <si>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</si>
  <si>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</si>
  <si>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</si>
  <si>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</si>
  <si>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</si>
  <si>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</si>
  <si>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</si>
  <si>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</si>
  <si>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</si>
  <si>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</si>
  <si>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</si>
  <si>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</si>
  <si>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</si>
  <si>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</si>
  <si>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</si>
  <si>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</si>
  <si>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</si>
  <si>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</si>
  <si>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</si>
  <si>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</si>
  <si>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</si>
  <si>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</si>
  <si>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</si>
  <si>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</si>
  <si>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</si>
  <si>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</si>
  <si>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</si>
  <si>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</si>
  <si>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</si>
  <si>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</si>
  <si>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</si>
  <si>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</si>
  <si>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</si>
  <si>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</si>
  <si>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</si>
  <si>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</si>
  <si>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</si>
  <si>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</si>
  <si>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</si>
  <si>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</si>
  <si>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</si>
  <si>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</si>
  <si>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</si>
  <si>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</si>
  <si>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</si>
  <si>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</si>
  <si>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</si>
  <si>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</si>
  <si>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</si>
  <si>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</si>
  <si>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</si>
  <si>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</si>
  <si>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</si>
  <si>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</si>
  <si>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</si>
  <si>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</si>
  <si>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</si>
  <si>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</si>
  <si>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</si>
  <si>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</si>
  <si>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</si>
  <si>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</si>
  <si>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</si>
  <si>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</si>
  <si>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</si>
  <si>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</si>
  <si>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</si>
  <si>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</si>
  <si>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</si>
  <si>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</si>
  <si>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</si>
  <si>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</si>
  <si>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</si>
  <si>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</si>
  <si>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</si>
  <si>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</si>
  <si>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</si>
  <si>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</si>
  <si>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</si>
  <si>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</si>
  <si>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</si>
  <si>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</si>
  <si>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</si>
  <si>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</si>
  <si>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</si>
  <si>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</si>
  <si>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</si>
  <si>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</si>
  <si>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</si>
  <si>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</si>
  <si>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</si>
  <si>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</si>
  <si>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</si>
  <si>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</si>
  <si>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</si>
  <si>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</si>
  <si>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</si>
  <si>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</si>
  <si>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</si>
  <si>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</si>
  <si>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</si>
  <si>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</si>
  <si>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</si>
  <si>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</si>
  <si>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</si>
  <si>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</si>
  <si>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</si>
  <si>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</si>
  <si>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</si>
  <si>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</si>
  <si>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</si>
  <si>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</si>
  <si>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</si>
  <si>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</si>
  <si>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</si>
  <si>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</si>
  <si>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</si>
  <si>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</si>
  <si>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</si>
  <si>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</si>
  <si>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</si>
  <si>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</si>
  <si>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</si>
  <si>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</si>
  <si>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</si>
  <si>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</si>
  <si>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</si>
  <si>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</si>
  <si>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</si>
  <si>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</si>
  <si>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</si>
  <si>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</si>
  <si>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</si>
  <si>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</si>
  <si>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</si>
  <si>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</si>
  <si>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</si>
  <si>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</si>
  <si>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</si>
  <si>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</si>
  <si>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</si>
  <si>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</si>
  <si>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</si>
  <si>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</si>
  <si>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</si>
  <si>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</si>
  <si>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</si>
  <si>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</si>
  <si>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</si>
  <si>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</si>
  <si>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</si>
  <si>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</si>
  <si>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</si>
  <si>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</si>
  <si>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</si>
  <si>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</si>
  <si>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</si>
  <si>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</si>
  <si>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</si>
  <si>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</si>
  <si>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</si>
  <si>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</si>
  <si>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</si>
  <si>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</si>
  <si>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</si>
  <si>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</si>
  <si>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</si>
  <si>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</si>
  <si>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</si>
  <si>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</si>
  <si>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</si>
  <si>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</si>
  <si>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</si>
  <si>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</si>
  <si>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</si>
  <si>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</si>
  <si>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</si>
  <si>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</si>
  <si>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</si>
  <si>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</si>
  <si>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</si>
  <si>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</si>
  <si>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</si>
  <si>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</si>
  <si>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</si>
  <si>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</si>
  <si>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</si>
  <si>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</si>
  <si>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</si>
  <si>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</si>
  <si>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</si>
  <si>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</si>
  <si>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</si>
  <si>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</si>
  <si>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</si>
  <si>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</si>
  <si>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</si>
  <si>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</si>
  <si>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</si>
  <si>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</si>
  <si>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</si>
  <si>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</si>
  <si>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</si>
  <si>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</si>
  <si>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</si>
  <si>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</si>
  <si>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</si>
  <si>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</si>
  <si>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</si>
  <si>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</si>
  <si>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</si>
  <si>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</si>
  <si>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</si>
  <si>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</si>
  <si>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</si>
  <si>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</si>
  <si>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</si>
  <si>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</si>
  <si>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</si>
  <si>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</si>
  <si>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</si>
  <si>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</si>
  <si>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</si>
  <si>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</si>
  <si>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</si>
  <si>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</si>
  <si>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</si>
  <si>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</si>
  <si>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</si>
  <si>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</si>
  <si>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</si>
  <si>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</si>
  <si>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</si>
  <si>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</si>
  <si>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</si>
  <si>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</si>
  <si>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</si>
  <si>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</si>
  <si>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</si>
  <si>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</si>
  <si>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</si>
  <si>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</si>
  <si>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</si>
  <si>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</si>
  <si>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</si>
  <si>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</si>
  <si>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</si>
  <si>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</si>
  <si>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</si>
  <si>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</si>
  <si>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</si>
  <si>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</si>
  <si>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</si>
  <si>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</si>
  <si>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</si>
  <si>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</si>
  <si>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</si>
  <si>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</si>
  <si>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</si>
  <si>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</si>
  <si>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</si>
  <si>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</si>
  <si>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</si>
  <si>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</si>
  <si>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</si>
  <si>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</si>
  <si>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</si>
  <si>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</si>
  <si>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</si>
  <si>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</si>
  <si>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</si>
  <si>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</si>
  <si>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</si>
  <si>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</si>
  <si>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</si>
  <si>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</si>
  <si>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</si>
  <si>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</si>
  <si>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</si>
  <si>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</si>
  <si>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</si>
  <si>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</si>
  <si>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</si>
  <si>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</si>
  <si>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</si>
  <si>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</si>
  <si>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</si>
  <si>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</si>
  <si>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</si>
  <si>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</si>
  <si>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</si>
  <si>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</si>
  <si>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</si>
  <si>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</si>
  <si>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</si>
  <si>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</si>
  <si>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</si>
  <si>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</si>
  <si>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</si>
  <si>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</si>
  <si>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</si>
  <si>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</si>
  <si>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</si>
  <si>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</si>
  <si>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</si>
  <si>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</si>
  <si>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</si>
  <si>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</si>
  <si>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</si>
  <si>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</si>
  <si>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</si>
  <si>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</si>
  <si>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</si>
  <si>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</si>
  <si>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</si>
  <si>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</si>
  <si>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</si>
  <si>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</si>
  <si>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</si>
  <si>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</si>
  <si>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</si>
  <si>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</si>
  <si>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</si>
  <si>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</si>
  <si>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</si>
  <si>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</si>
  <si>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</si>
  <si>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</si>
  <si>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</si>
  <si>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</si>
  <si>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</si>
  <si>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</si>
  <si>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</si>
  <si>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</si>
  <si>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</si>
  <si>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</si>
  <si>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</si>
  <si>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</si>
  <si>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</si>
  <si>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</si>
  <si>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</si>
  <si>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</si>
  <si>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</si>
  <si>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</si>
  <si>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</si>
  <si>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</si>
  <si>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</si>
  <si>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</si>
  <si>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</si>
  <si>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</si>
  <si>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</si>
  <si>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</si>
  <si>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</si>
  <si>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</si>
  <si>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</si>
  <si>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</si>
  <si>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</si>
  <si>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</si>
  <si>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</si>
  <si>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</si>
  <si>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</si>
  <si>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</si>
  <si>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</si>
  <si>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</si>
  <si>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</si>
  <si>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</si>
  <si>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</si>
  <si>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</si>
  <si>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</si>
  <si>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</si>
  <si>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</si>
  <si>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</si>
  <si>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</si>
  <si>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</si>
  <si>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</si>
  <si>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</si>
  <si>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</si>
  <si>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</si>
  <si>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</si>
  <si>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</si>
  <si>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</si>
  <si>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</si>
  <si>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</si>
  <si>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</si>
  <si>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</si>
  <si>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</si>
  <si>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</si>
  <si>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</si>
  <si>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</si>
  <si>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</si>
  <si>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</si>
  <si>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</si>
  <si>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</si>
  <si>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</si>
  <si>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</si>
  <si>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</si>
  <si>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</si>
  <si>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</si>
  <si>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</si>
  <si>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</si>
  <si>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</si>
  <si>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</si>
  <si>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</si>
  <si>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</si>
  <si>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</si>
  <si>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</si>
  <si>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</si>
  <si>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</si>
  <si>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</si>
  <si>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</si>
  <si>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</si>
  <si>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</si>
  <si>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</si>
  <si>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</si>
  <si>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</si>
  <si>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</si>
  <si>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</si>
  <si>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</si>
  <si>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</si>
  <si>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</si>
  <si>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</si>
  <si>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</si>
  <si>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</si>
  <si>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</si>
  <si>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</si>
  <si>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</si>
  <si>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</si>
  <si>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</si>
  <si>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</si>
  <si>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</si>
  <si>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</si>
  <si>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</si>
  <si>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</si>
  <si>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</si>
  <si>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</si>
  <si>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</si>
  <si>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</si>
  <si>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</si>
  <si>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</si>
  <si>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</si>
  <si>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</si>
  <si>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</si>
  <si>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</si>
  <si>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</si>
  <si>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</si>
  <si>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</si>
  <si>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</si>
  <si>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</si>
  <si>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</si>
  <si>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</si>
  <si>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</si>
  <si>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</si>
  <si>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</si>
  <si>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</si>
  <si>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</si>
  <si>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</si>
  <si>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</si>
  <si>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</si>
  <si>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</si>
  <si>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</si>
  <si>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</si>
  <si>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</si>
  <si>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</si>
  <si>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</si>
  <si>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</si>
  <si>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</si>
  <si>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</si>
  <si>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</si>
  <si>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</si>
  <si>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</si>
  <si>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</si>
  <si>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</si>
  <si>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</si>
  <si>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</si>
  <si>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</si>
  <si>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</si>
  <si>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</si>
  <si>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</si>
  <si>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</si>
  <si>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</si>
  <si>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</si>
  <si>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</si>
  <si>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</si>
  <si>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</si>
  <si>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</si>
  <si>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</si>
  <si>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</si>
  <si>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</si>
  <si>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</si>
  <si>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</si>
  <si>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</si>
  <si>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</si>
  <si>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</si>
  <si>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</si>
  <si>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</si>
  <si>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</si>
  <si>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</si>
  <si>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</si>
  <si>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</si>
  <si>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</si>
  <si>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</si>
  <si>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</si>
  <si>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</si>
  <si>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</si>
  <si>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</si>
  <si>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</si>
  <si>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</si>
  <si>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</si>
  <si>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</si>
  <si>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</si>
  <si>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</si>
  <si>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</si>
  <si>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</si>
  <si>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</si>
  <si>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</si>
  <si>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</si>
  <si>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</si>
  <si>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</si>
  <si>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</si>
  <si>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</si>
  <si>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</si>
  <si>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</si>
  <si>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</si>
  <si>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</si>
  <si>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</si>
  <si>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</si>
  <si>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</si>
  <si>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</si>
  <si>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</si>
  <si>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</si>
  <si>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</si>
  <si>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</si>
  <si>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</si>
  <si>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</si>
  <si>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</si>
  <si>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</si>
  <si>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</si>
  <si>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</si>
  <si>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</si>
  <si>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</si>
  <si>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</si>
  <si>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</si>
  <si>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</si>
  <si>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</si>
  <si>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</si>
  <si>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</si>
  <si>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</si>
  <si>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</si>
  <si>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</si>
  <si>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</si>
  <si>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</si>
  <si>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</si>
  <si>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</si>
  <si>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</si>
  <si>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</si>
  <si>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</si>
  <si>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</si>
  <si>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</si>
  <si>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</si>
  <si>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</si>
  <si>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</si>
  <si>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</si>
  <si>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</si>
  <si>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</si>
  <si>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</si>
  <si>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</si>
  <si>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</si>
  <si>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</si>
  <si>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</si>
  <si>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</si>
  <si>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</si>
  <si>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</si>
  <si>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</si>
  <si>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</si>
  <si>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</si>
  <si>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</si>
  <si>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</si>
  <si>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</si>
  <si>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</si>
  <si>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</si>
  <si>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</si>
  <si>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</si>
  <si>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</si>
  <si>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</si>
  <si>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</si>
  <si>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</si>
  <si>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</si>
  <si>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</si>
  <si>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</si>
  <si>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</si>
  <si>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</si>
  <si>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</si>
  <si>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</si>
  <si>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</si>
  <si>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</si>
  <si>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</si>
  <si>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</si>
  <si>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</si>
  <si>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</si>
  <si>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</si>
  <si>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</si>
  <si>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</si>
  <si>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</si>
  <si>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</si>
  <si>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</si>
  <si>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</si>
  <si>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</si>
  <si>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</si>
  <si>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</si>
  <si>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</si>
  <si>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</si>
  <si>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</si>
  <si>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</si>
  <si>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</si>
  <si>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</si>
  <si>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</si>
  <si>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</si>
  <si>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</si>
  <si>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</si>
  <si>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</si>
  <si>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</si>
  <si>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</si>
  <si>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</si>
  <si>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</si>
  <si>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</si>
  <si>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</si>
  <si>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</si>
  <si>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</si>
  <si>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</si>
  <si>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</si>
  <si>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</si>
  <si>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</si>
  <si>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</si>
  <si>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</si>
  <si>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</si>
  <si>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</si>
  <si>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</si>
  <si>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</si>
  <si>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</si>
  <si>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</si>
  <si>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</si>
  <si>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</si>
  <si>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</si>
  <si>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</si>
  <si>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</si>
  <si>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</si>
  <si>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</si>
  <si>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</si>
  <si>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</si>
  <si>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</si>
  <si>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</si>
  <si>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</si>
  <si>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</si>
  <si>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</si>
  <si>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</si>
  <si>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</si>
  <si>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</si>
  <si>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</si>
  <si>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</si>
  <si>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</si>
  <si>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</si>
  <si>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</si>
  <si>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</si>
  <si>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</si>
  <si>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</si>
  <si>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</si>
  <si>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</si>
  <si>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</si>
  <si>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</si>
  <si>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</si>
  <si>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</si>
  <si>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</si>
  <si>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</si>
  <si>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</si>
  <si>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</si>
  <si>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</si>
  <si>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</si>
  <si>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</si>
  <si>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</si>
  <si>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</si>
  <si>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</si>
  <si>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</si>
  <si>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</si>
  <si>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</si>
  <si>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</si>
  <si>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</si>
  <si>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</si>
  <si>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</si>
  <si>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</si>
  <si>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</si>
  <si>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</si>
  <si>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</si>
  <si>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</si>
  <si>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</si>
  <si>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</si>
  <si>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</si>
  <si>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</si>
  <si>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</si>
  <si>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</si>
  <si>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</si>
  <si>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</si>
  <si>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</si>
  <si>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</si>
  <si>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</si>
  <si>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</si>
  <si>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</si>
  <si>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</si>
  <si>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</si>
  <si>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</si>
  <si>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</si>
  <si>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</si>
  <si>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</si>
  <si>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</si>
  <si>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</si>
  <si>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</si>
  <si>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</si>
  <si>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</si>
  <si>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</si>
  <si>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</si>
  <si>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</si>
  <si>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</si>
  <si>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</si>
  <si>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</si>
  <si>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</si>
  <si>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</si>
  <si>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</si>
  <si>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</si>
  <si>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</si>
  <si>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</si>
  <si>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</si>
  <si>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</si>
  <si>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</si>
  <si>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</si>
  <si>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</si>
  <si>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</si>
  <si>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</si>
  <si>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</si>
  <si>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</si>
  <si>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</si>
  <si>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</si>
  <si>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</si>
  <si>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</si>
  <si>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</si>
  <si>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</si>
  <si>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</si>
  <si>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</si>
  <si>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</si>
  <si>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</si>
  <si>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</si>
  <si>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</si>
  <si>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</si>
  <si>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</si>
  <si>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</si>
  <si>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</si>
  <si>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</si>
  <si>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</si>
  <si>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</si>
  <si>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</si>
  <si>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</si>
  <si>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</si>
  <si>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</si>
  <si>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</si>
  <si>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</si>
  <si>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</si>
  <si>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</si>
  <si>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</si>
  <si>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</si>
  <si>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</si>
  <si>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</si>
  <si>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</si>
  <si>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</si>
  <si>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</si>
  <si>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</si>
  <si>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</si>
  <si>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</si>
  <si>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</si>
  <si>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</si>
  <si>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</si>
  <si>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</si>
  <si>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</si>
  <si>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</si>
  <si>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</si>
  <si>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</si>
  <si>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</si>
  <si>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</si>
  <si>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</si>
  <si>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</si>
  <si>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</si>
  <si>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</si>
  <si>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</si>
  <si>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</si>
  <si>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</si>
  <si>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</si>
  <si>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</si>
  <si>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</si>
  <si>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</si>
  <si>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</si>
  <si>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</si>
  <si>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</si>
  <si>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</si>
  <si>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</si>
  <si>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</si>
  <si>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</si>
  <si>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</si>
  <si>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</si>
  <si>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</si>
  <si>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</si>
  <si>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</si>
  <si>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</si>
  <si>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</si>
  <si>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</si>
  <si>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</si>
  <si>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</si>
  <si>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</si>
  <si>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</si>
  <si>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</si>
  <si>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</si>
  <si>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</si>
  <si>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</si>
  <si>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</si>
  <si>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</si>
  <si>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</si>
  <si>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</si>
  <si>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</si>
  <si>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</si>
  <si>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</si>
  <si>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</si>
  <si>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</si>
  <si>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</si>
  <si>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</si>
  <si>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</si>
  <si>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</si>
  <si>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</si>
  <si>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</si>
  <si>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</si>
  <si>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</si>
  <si>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</si>
  <si>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</si>
  <si>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</si>
  <si>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</si>
  <si>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</si>
  <si>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</si>
  <si>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</si>
  <si>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</si>
  <si>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</si>
  <si>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</si>
  <si>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</si>
  <si>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</si>
  <si>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</si>
  <si>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</si>
  <si>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</si>
  <si>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</si>
  <si>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</si>
  <si>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</si>
  <si>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</si>
  <si>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</si>
  <si>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</si>
  <si>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</si>
  <si>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</si>
  <si>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</si>
  <si>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</si>
  <si>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</si>
  <si>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</si>
  <si>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</si>
  <si>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</si>
  <si>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</si>
  <si>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</si>
  <si>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</si>
  <si>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</si>
  <si>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</si>
  <si>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</si>
  <si>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</si>
  <si>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</si>
  <si>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</si>
  <si>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</si>
  <si>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</si>
  <si>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</si>
  <si>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</si>
  <si>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</si>
  <si>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</si>
  <si>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</si>
  <si>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</si>
  <si>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</si>
  <si>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</si>
  <si>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</si>
  <si>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</si>
  <si>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</si>
  <si>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</si>
  <si>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</si>
  <si>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</si>
  <si>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</si>
  <si>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</si>
  <si>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</si>
  <si>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</si>
  <si>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</si>
  <si>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</si>
  <si>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</si>
  <si>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</si>
  <si>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</si>
  <si>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</si>
  <si>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</si>
  <si>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</si>
  <si>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</si>
  <si>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</si>
  <si>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</si>
  <si>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</si>
  <si>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</si>
  <si>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</si>
  <si>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</si>
  <si>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</si>
  <si>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</si>
  <si>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</si>
  <si>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</si>
  <si>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</si>
  <si>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</si>
  <si>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</si>
  <si>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</si>
  <si>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</si>
  <si>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</si>
  <si>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</si>
  <si>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</si>
  <si>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</si>
  <si>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</si>
  <si>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</si>
  <si>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</si>
  <si>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</si>
  <si>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</si>
  <si>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</si>
  <si>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</si>
  <si>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</si>
  <si>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</si>
  <si>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</si>
  <si>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</si>
  <si>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</si>
  <si>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</si>
  <si>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</si>
  <si>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</si>
  <si>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</si>
  <si>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</si>
  <si>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</si>
  <si>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</si>
  <si>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</si>
  <si>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</si>
  <si>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</si>
  <si>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</si>
  <si>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</si>
  <si>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</si>
  <si>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</si>
  <si>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</si>
  <si>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</si>
  <si>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</si>
  <si>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</si>
  <si>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</si>
  <si>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</si>
  <si>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</si>
  <si>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</si>
  <si>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</si>
  <si>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</si>
  <si>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</si>
  <si>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</si>
  <si>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</si>
  <si>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</si>
  <si>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</si>
  <si>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</si>
  <si>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</si>
  <si>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</si>
  <si>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</si>
  <si>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</si>
  <si>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</si>
  <si>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</si>
  <si>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</si>
  <si>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</si>
  <si>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</si>
  <si>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</si>
  <si>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</si>
  <si>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</si>
  <si>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</si>
  <si>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</si>
  <si>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</si>
  <si>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</si>
  <si>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</si>
  <si>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</si>
  <si>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</si>
  <si>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</si>
  <si>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</si>
  <si>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</si>
  <si>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</si>
  <si>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</si>
  <si>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</si>
  <si>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</si>
  <si>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</si>
  <si>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</si>
  <si>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</si>
  <si>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</si>
  <si>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</si>
  <si>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</si>
  <si>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</si>
  <si>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</si>
  <si>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</si>
  <si>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</si>
  <si>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</si>
  <si>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</si>
  <si>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</si>
  <si>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</si>
  <si>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</si>
  <si>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</si>
  <si>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</si>
  <si>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</si>
  <si>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</si>
  <si>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</si>
  <si>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</si>
  <si>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</si>
  <si>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</si>
  <si>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</si>
  <si>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</si>
  <si>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</si>
  <si>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</si>
  <si>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</si>
  <si>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</si>
  <si>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</si>
  <si>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</si>
  <si>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</si>
  <si>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</si>
  <si>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</si>
  <si>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</si>
  <si>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</si>
  <si>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</si>
  <si>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</si>
  <si>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</si>
  <si>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</si>
  <si>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</si>
  <si>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</si>
  <si>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</si>
  <si>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</si>
  <si>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</si>
  <si>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</si>
  <si>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</si>
  <si>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</si>
  <si>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</si>
  <si>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</si>
  <si>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</si>
  <si>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</si>
  <si>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</si>
  <si>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</si>
  <si>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</si>
  <si>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</si>
  <si>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</si>
  <si>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</si>
  <si>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</si>
  <si>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</si>
  <si>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</si>
  <si>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</si>
  <si>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</si>
  <si>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</si>
  <si>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</si>
  <si>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</si>
  <si>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</si>
  <si>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</si>
  <si>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</si>
  <si>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</si>
  <si>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</si>
  <si>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</si>
  <si>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</si>
  <si>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</si>
  <si>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</si>
  <si>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</si>
  <si>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</si>
  <si>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</si>
  <si>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</si>
  <si>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</si>
  <si>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</si>
  <si>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</si>
  <si>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</si>
  <si>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</si>
  <si>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</si>
  <si>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</si>
  <si>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</si>
  <si>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</si>
  <si>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</si>
  <si>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</si>
  <si>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</si>
  <si>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</si>
  <si>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</si>
  <si>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</si>
  <si>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</si>
  <si>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</si>
  <si>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</si>
  <si>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</si>
  <si>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</si>
  <si>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</si>
  <si>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</si>
  <si>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</si>
  <si>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</si>
  <si>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</si>
  <si>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</si>
  <si>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</si>
  <si>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</si>
  <si>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</si>
  <si>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</si>
  <si>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</si>
  <si>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</si>
  <si>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</si>
  <si>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</si>
  <si>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</si>
  <si>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</si>
  <si>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</si>
  <si>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</si>
  <si>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</si>
  <si>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</si>
  <si>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</si>
  <si>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</si>
  <si>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</si>
  <si>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</si>
  <si>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</si>
  <si>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</si>
  <si>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</si>
  <si>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</si>
  <si>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</si>
  <si>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</si>
  <si>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</si>
  <si>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</si>
  <si>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</si>
  <si>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</si>
  <si>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</si>
  <si>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</si>
  <si>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</si>
  <si>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</si>
  <si>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</si>
  <si>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</si>
  <si>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</si>
  <si>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</si>
  <si>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</si>
  <si>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</si>
  <si>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</si>
  <si>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</si>
  <si>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</si>
  <si>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</si>
  <si>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</si>
  <si>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</si>
  <si>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</si>
  <si>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</si>
  <si>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</si>
  <si>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</si>
  <si>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</si>
  <si>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</si>
  <si>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</si>
  <si>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</si>
  <si>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</si>
  <si>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</si>
  <si>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</si>
  <si>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</si>
  <si>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</si>
  <si>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</si>
  <si>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</si>
  <si>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</si>
  <si>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</si>
  <si>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</si>
  <si>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</si>
  <si>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</si>
  <si>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</si>
  <si>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</si>
  <si>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</si>
  <si>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</si>
  <si>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</si>
  <si>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</si>
  <si>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</si>
  <si>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</si>
  <si>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</si>
  <si>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</si>
  <si>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</si>
  <si>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</si>
  <si>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</si>
  <si>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</si>
  <si>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</si>
  <si>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</si>
  <si>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</si>
  <si>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</si>
  <si>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</si>
  <si>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</si>
  <si>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</si>
  <si>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</si>
  <si>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</si>
  <si>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</si>
  <si>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</si>
  <si>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</si>
  <si>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</si>
  <si>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</si>
  <si>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</si>
  <si>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</si>
  <si>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</si>
  <si>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</si>
  <si>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</si>
  <si>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</si>
  <si>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</si>
  <si>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</si>
  <si>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</si>
  <si>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</si>
  <si>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</si>
  <si>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</si>
  <si>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</si>
  <si>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</si>
  <si>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</si>
  <si>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</si>
  <si>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</si>
  <si>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</si>
  <si>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</si>
  <si>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</si>
  <si>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</si>
  <si>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</si>
  <si>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</si>
  <si>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</si>
  <si>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</si>
  <si>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</si>
  <si>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</si>
  <si>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</si>
  <si>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</si>
  <si>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</si>
  <si>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</si>
  <si>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</si>
  <si>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</si>
  <si>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</si>
  <si>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</si>
  <si>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</si>
  <si>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</si>
  <si>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</si>
  <si>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</si>
  <si>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</si>
  <si>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</si>
  <si>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</si>
  <si>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</si>
  <si>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</si>
  <si>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</si>
  <si>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</si>
  <si>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</si>
  <si>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</si>
  <si>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</si>
  <si>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</si>
  <si>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</si>
  <si>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</si>
  <si>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</si>
  <si>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</si>
  <si>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</si>
  <si>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</si>
  <si>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</si>
  <si>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</si>
  <si>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</si>
  <si>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</si>
  <si>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</si>
  <si>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</si>
  <si>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</si>
  <si>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</si>
  <si>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</si>
  <si>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</si>
  <si>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</si>
  <si>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</si>
  <si>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</si>
  <si>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</si>
  <si>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</si>
  <si>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</si>
  <si>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</si>
  <si>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</si>
  <si>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</si>
  <si>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</si>
  <si>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</si>
  <si>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</si>
  <si>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</si>
  <si>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</si>
  <si>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</si>
  <si>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</si>
  <si>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</si>
  <si>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</si>
  <si>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</si>
  <si>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</si>
  <si>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</si>
  <si>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</si>
  <si>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</si>
  <si>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</si>
  <si>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</si>
  <si>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</si>
  <si>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</si>
  <si>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</si>
  <si>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</si>
  <si>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</si>
  <si>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</si>
  <si>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</si>
  <si>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</si>
  <si>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</si>
  <si>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</si>
  <si>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</si>
  <si>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</si>
  <si>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</si>
  <si>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</si>
  <si>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</si>
  <si>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</si>
  <si>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</si>
  <si>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</si>
  <si>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</si>
  <si>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</si>
  <si>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</si>
  <si>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</si>
  <si>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</si>
  <si>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</si>
  <si>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</si>
  <si>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</si>
  <si>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</si>
  <si>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</si>
  <si>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</si>
  <si>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</si>
  <si>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</si>
  <si>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</si>
  <si>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</si>
  <si>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</si>
  <si>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</si>
  <si>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</si>
  <si>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</si>
  <si>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</si>
  <si>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</si>
  <si>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</si>
  <si>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</si>
  <si>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</si>
  <si>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</si>
  <si>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</si>
  <si>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</si>
  <si>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</si>
  <si>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</si>
  <si>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</si>
  <si>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</si>
  <si>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</si>
  <si>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</si>
  <si>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</si>
  <si>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</si>
  <si>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</si>
  <si>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</si>
  <si>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</si>
  <si>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</si>
  <si>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</si>
  <si>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</si>
  <si>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</si>
  <si>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</si>
  <si>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</si>
  <si>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</si>
  <si>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</si>
  <si>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</si>
  <si>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</si>
  <si>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</si>
  <si>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</si>
  <si>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</si>
  <si>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</si>
  <si>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</si>
  <si>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</si>
  <si>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</si>
  <si>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</si>
  <si>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</si>
  <si>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</si>
  <si>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</si>
  <si>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</si>
  <si>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</si>
  <si>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</si>
  <si>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</si>
  <si>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</si>
  <si>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</si>
  <si>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</si>
  <si>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</si>
  <si>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</si>
  <si>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</si>
  <si>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</si>
  <si>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</si>
  <si>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</si>
  <si>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</si>
  <si>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</si>
  <si>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</si>
  <si>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</si>
  <si>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</si>
  <si>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</si>
  <si>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</si>
  <si>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</si>
  <si>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</si>
  <si>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</si>
  <si>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</si>
  <si>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</si>
  <si>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</si>
  <si>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</si>
  <si>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</si>
  <si>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</si>
  <si>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</si>
  <si>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</si>
  <si>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</si>
  <si>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</si>
  <si>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</si>
  <si>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</si>
  <si>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</si>
  <si>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</si>
  <si>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</si>
  <si>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</si>
  <si>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</si>
  <si>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</si>
  <si>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</si>
  <si>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</si>
  <si>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</si>
  <si>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</si>
  <si>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</si>
  <si>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</si>
  <si>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</si>
  <si>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</si>
  <si>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</si>
  <si>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</si>
  <si>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</si>
  <si>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</si>
  <si>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</si>
  <si>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</si>
  <si>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</si>
  <si>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</si>
  <si>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</si>
  <si>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</si>
  <si>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</si>
  <si>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</si>
  <si>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</si>
  <si>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</si>
  <si>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</si>
  <si>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</si>
  <si>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</si>
  <si>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</si>
  <si>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</si>
  <si>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</si>
  <si>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</si>
  <si>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</si>
  <si>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</si>
  <si>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</si>
  <si>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</si>
  <si>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</si>
  <si>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</si>
  <si>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</si>
  <si>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</si>
  <si>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</si>
  <si>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</si>
  <si>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</si>
  <si>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</si>
  <si>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</si>
  <si>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</si>
  <si>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</si>
  <si>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</si>
  <si>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</si>
  <si>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</si>
  <si>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</si>
  <si>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</si>
  <si>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</si>
  <si>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</si>
  <si>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</si>
  <si>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</si>
  <si>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</si>
  <si>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</si>
  <si>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</si>
  <si>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</si>
  <si>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</si>
  <si>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</si>
  <si>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</si>
  <si>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</si>
  <si>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</si>
  <si>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</si>
  <si>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</si>
  <si>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</si>
  <si>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</si>
  <si>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</si>
  <si>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</si>
  <si>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</si>
  <si>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</si>
  <si>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</si>
  <si>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</si>
  <si>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</si>
  <si>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</si>
  <si>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</si>
  <si>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</si>
  <si>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</si>
  <si>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</si>
  <si>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</si>
  <si>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</si>
  <si>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</si>
  <si>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</si>
  <si>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</si>
  <si>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</si>
  <si>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</si>
  <si>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</si>
  <si>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</si>
  <si>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</si>
  <si>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</si>
  <si>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</si>
  <si>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</si>
  <si>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</si>
  <si>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</si>
  <si>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</si>
  <si>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</si>
  <si>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</si>
  <si>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</si>
  <si>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</si>
  <si>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</si>
  <si>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</si>
  <si>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</si>
  <si>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</si>
  <si>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</si>
  <si>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</si>
  <si>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</si>
  <si>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</si>
  <si>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</si>
  <si>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</si>
  <si>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</si>
  <si>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</si>
  <si>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</si>
  <si>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</si>
  <si>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</si>
  <si>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</si>
  <si>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</si>
  <si>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</si>
  <si>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</si>
  <si>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</si>
  <si>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</si>
  <si>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</si>
  <si>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</si>
  <si>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</si>
  <si>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</si>
  <si>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</si>
  <si>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</si>
  <si>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</si>
  <si>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</si>
  <si>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</si>
  <si>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</si>
  <si>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</si>
  <si>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</si>
  <si>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</si>
  <si>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</si>
  <si>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</si>
  <si>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</si>
  <si>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</si>
  <si>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</si>
  <si>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</si>
  <si>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</si>
  <si>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</si>
  <si>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</si>
  <si>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</si>
  <si>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</si>
  <si>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</si>
  <si>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</si>
  <si>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</si>
  <si>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</si>
  <si>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</si>
  <si>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</si>
  <si>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</si>
  <si>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</si>
  <si>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</si>
  <si>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</si>
  <si>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</si>
  <si>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</si>
  <si>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</si>
  <si>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</si>
  <si>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</si>
  <si>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</si>
  <si>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</si>
  <si>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</si>
  <si>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</si>
  <si>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</si>
  <si>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</si>
  <si>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</si>
  <si>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</si>
  <si>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</si>
  <si>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</si>
  <si>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</si>
  <si>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</si>
  <si>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</si>
  <si>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</si>
  <si>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</si>
  <si>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</si>
  <si>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</si>
  <si>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</si>
  <si>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</si>
  <si>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</si>
  <si>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</si>
  <si>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</si>
  <si>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</si>
  <si>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</si>
  <si>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</si>
  <si>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</si>
  <si>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</si>
  <si>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</si>
  <si>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</si>
  <si>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</si>
  <si>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</si>
  <si>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</si>
  <si>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</si>
  <si>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</si>
  <si>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</si>
  <si>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</si>
  <si>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</si>
  <si>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</si>
  <si>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</si>
  <si>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</si>
  <si>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</si>
  <si>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</si>
  <si>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</si>
  <si>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</si>
  <si>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</si>
  <si>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</si>
  <si>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</si>
  <si>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</si>
  <si>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</si>
  <si>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</si>
  <si>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</si>
  <si>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</si>
  <si>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</si>
  <si>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</si>
  <si>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</si>
  <si>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</si>
  <si>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</si>
  <si>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</si>
  <si>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</si>
  <si>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</si>
  <si>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</si>
  <si>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</si>
  <si>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</si>
  <si>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</si>
  <si>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</si>
  <si>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</si>
  <si>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</si>
  <si>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</si>
  <si>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</si>
  <si>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</si>
  <si>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</si>
  <si>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</si>
  <si>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</si>
  <si>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</si>
  <si>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</si>
  <si>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</si>
  <si>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</si>
  <si>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</si>
  <si>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</si>
  <si>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</si>
  <si>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</si>
  <si>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</si>
  <si>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</si>
  <si>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</si>
  <si>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</si>
  <si>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</si>
  <si>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</si>
  <si>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</si>
  <si>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</si>
  <si>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</si>
  <si>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</si>
  <si>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</si>
  <si>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</si>
  <si>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</si>
  <si>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</si>
  <si>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</si>
  <si>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</si>
  <si>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</si>
  <si>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</si>
  <si>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</si>
  <si>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</si>
  <si>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</si>
  <si>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</si>
  <si>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</si>
  <si>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</si>
  <si>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</si>
  <si>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</si>
  <si>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</si>
  <si>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</si>
  <si>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</si>
  <si>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</si>
  <si>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</si>
  <si>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</si>
  <si>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</si>
  <si>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</si>
  <si>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</si>
  <si>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</si>
  <si>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</si>
  <si>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</si>
  <si>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</si>
  <si>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</si>
  <si>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</si>
  <si>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</si>
  <si>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</si>
  <si>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</si>
  <si>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</si>
  <si>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</si>
  <si>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</si>
  <si>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</si>
  <si>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</si>
  <si>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</si>
  <si>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</si>
  <si>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</si>
  <si>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</si>
  <si>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</si>
  <si>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</si>
  <si>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</si>
  <si>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</si>
  <si>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</si>
  <si>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</si>
  <si>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</si>
  <si>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</si>
  <si>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</si>
  <si>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</si>
  <si>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</si>
  <si>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</si>
  <si>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</si>
  <si>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</si>
  <si>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</si>
  <si>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</si>
  <si>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</si>
  <si>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</si>
  <si>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</si>
  <si>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</si>
  <si>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</si>
  <si>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</si>
  <si>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</si>
  <si>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</si>
  <si>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</si>
  <si>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</si>
  <si>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</si>
  <si>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</si>
  <si>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</si>
  <si>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</si>
  <si>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</si>
  <si>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</si>
  <si>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</si>
  <si>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</si>
  <si>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</si>
  <si>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</si>
  <si>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</si>
  <si>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</si>
  <si>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</si>
  <si>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</si>
  <si>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</si>
  <si>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</si>
  <si>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</si>
  <si>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</si>
  <si>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</si>
  <si>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</si>
  <si>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</si>
  <si>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</si>
  <si>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</si>
  <si>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</si>
  <si>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</si>
  <si>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</si>
  <si>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</si>
  <si>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</si>
  <si>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</si>
  <si>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</si>
  <si>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</si>
  <si>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</si>
  <si>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</si>
  <si>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</si>
  <si>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</si>
  <si>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</si>
  <si>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</si>
  <si>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</si>
  <si>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</si>
  <si>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</si>
  <si>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</si>
  <si>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</si>
  <si>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</si>
  <si>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</si>
  <si>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</si>
  <si>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</si>
  <si>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</si>
  <si>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</si>
  <si>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</si>
  <si>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</si>
  <si>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</si>
  <si>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</si>
  <si>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</si>
  <si>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</si>
  <si>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</si>
  <si>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</si>
  <si>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</si>
  <si>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</si>
  <si>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</si>
  <si>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</si>
  <si>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</si>
  <si>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</si>
  <si>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</si>
  <si>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</si>
  <si>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</si>
  <si>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</si>
  <si>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</si>
  <si>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</si>
  <si>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</si>
  <si>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</si>
  <si>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</si>
  <si>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</si>
  <si>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</si>
  <si>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</si>
  <si>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</si>
  <si>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</si>
  <si>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</si>
  <si>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</si>
  <si>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</si>
  <si>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</si>
  <si>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</si>
  <si>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</si>
  <si>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</si>
  <si>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</si>
  <si>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</si>
  <si>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</si>
  <si>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</si>
  <si>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</si>
  <si>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</si>
  <si>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</si>
  <si>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</si>
  <si>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</si>
  <si>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</si>
  <si>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</si>
  <si>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</si>
  <si>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</si>
  <si>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</si>
  <si>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</si>
  <si>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</si>
  <si>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</si>
  <si>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</si>
  <si>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</si>
  <si>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</si>
  <si>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</si>
  <si>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</si>
  <si>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</si>
  <si>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</si>
  <si>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</si>
  <si>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</si>
  <si>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</si>
  <si>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</si>
  <si>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</si>
  <si>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</si>
  <si>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</si>
  <si>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</si>
  <si>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</si>
  <si>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</si>
  <si>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</si>
  <si>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</si>
  <si>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</si>
  <si>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</si>
  <si>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</si>
  <si>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</si>
  <si>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</si>
  <si>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</si>
  <si>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</si>
  <si>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</si>
  <si>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</si>
  <si>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</si>
  <si>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</si>
  <si>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</si>
  <si>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</si>
  <si>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</si>
  <si>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</si>
  <si>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</si>
  <si>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</si>
  <si>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</si>
  <si>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</si>
  <si>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</si>
  <si>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</si>
  <si>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</si>
  <si>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</si>
  <si>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</si>
  <si>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</si>
  <si>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</si>
  <si>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</si>
  <si>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</si>
  <si>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</si>
  <si>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</si>
  <si>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</si>
  <si>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</si>
  <si>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</si>
  <si>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</si>
  <si>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</si>
  <si>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</si>
  <si>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</si>
  <si>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</si>
  <si>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</si>
  <si>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</si>
  <si>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</si>
  <si>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</si>
  <si>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</si>
  <si>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</si>
  <si>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</si>
  <si>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</si>
  <si>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</si>
  <si>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</si>
  <si>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</si>
  <si>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</si>
  <si>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</si>
  <si>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</si>
  <si>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</si>
  <si>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</si>
  <si>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</si>
  <si>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</si>
  <si>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</si>
  <si>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</si>
  <si>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</si>
  <si>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</si>
  <si>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</si>
  <si>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</si>
  <si>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</si>
  <si>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</si>
  <si>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</si>
  <si>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</si>
  <si>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</si>
  <si>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</si>
  <si>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</si>
  <si>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</si>
  <si>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</si>
  <si>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</si>
  <si>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</si>
  <si>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</si>
  <si>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</si>
  <si>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</si>
  <si>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</si>
  <si>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</si>
  <si>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</si>
  <si>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</si>
  <si>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</si>
  <si>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</si>
  <si>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</si>
  <si>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</si>
  <si>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</si>
  <si>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</si>
  <si>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</si>
  <si>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</si>
  <si>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</si>
  <si>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</si>
  <si>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</si>
  <si>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</si>
  <si>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</si>
  <si>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</si>
  <si>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</si>
  <si>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</si>
  <si>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</si>
  <si>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</si>
  <si>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</si>
  <si>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</si>
  <si>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</si>
  <si>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</si>
  <si>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</si>
  <si>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</si>
  <si>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</si>
  <si>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</si>
  <si>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</si>
  <si>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</si>
  <si>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</si>
  <si>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</si>
  <si>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</si>
  <si>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</si>
  <si>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</si>
  <si>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</si>
  <si>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</si>
  <si>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</si>
  <si>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</si>
  <si>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</si>
  <si>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</si>
  <si>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</si>
  <si>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</si>
  <si>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</si>
  <si>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</si>
  <si>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</si>
  <si>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</si>
  <si>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</si>
  <si>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</si>
  <si>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</si>
  <si>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</si>
  <si>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</si>
  <si>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</si>
  <si>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</si>
  <si>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</si>
  <si>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</si>
  <si>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</si>
  <si>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</si>
  <si>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</si>
  <si>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</si>
  <si>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</si>
  <si>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</si>
  <si>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</si>
  <si>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</si>
  <si>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</si>
  <si>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</si>
  <si>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</si>
  <si>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</si>
  <si>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</si>
  <si>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</si>
  <si>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</si>
  <si>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</si>
  <si>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</si>
  <si>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</si>
  <si>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</si>
  <si>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</si>
  <si>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</si>
  <si>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</si>
  <si>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</si>
  <si>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</si>
  <si>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</si>
  <si>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</si>
  <si>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</si>
  <si>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</si>
  <si>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</si>
  <si>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</si>
  <si>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</si>
  <si>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</si>
  <si>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</si>
  <si>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</si>
  <si>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</si>
  <si>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</si>
  <si>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</si>
  <si>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</si>
  <si>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</si>
  <si>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</si>
  <si>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</si>
  <si>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</si>
  <si>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</si>
  <si>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</si>
  <si>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</si>
  <si>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</si>
  <si>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</si>
  <si>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</si>
  <si>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</si>
  <si>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</si>
  <si>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</si>
  <si>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</si>
  <si>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</si>
  <si>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</si>
  <si>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</si>
  <si>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</si>
  <si>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</si>
  <si>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</si>
  <si>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</si>
  <si>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</si>
  <si>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</si>
  <si>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</si>
  <si>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</si>
  <si>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</si>
  <si>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</si>
  <si>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</si>
  <si>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</si>
  <si>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</si>
  <si>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</si>
  <si>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</si>
  <si>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</si>
  <si>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</si>
  <si>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</si>
  <si>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</si>
  <si>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</si>
  <si>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</si>
  <si>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</si>
  <si>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</si>
  <si>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</si>
  <si>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</si>
  <si>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</si>
  <si>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</si>
  <si>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</si>
  <si>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</si>
  <si>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</si>
  <si>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</si>
  <si>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</si>
  <si>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</si>
  <si>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</si>
  <si>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</si>
  <si>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</si>
  <si>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</si>
  <si>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</si>
  <si>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</si>
  <si>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</si>
  <si>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</si>
  <si>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</si>
  <si>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</si>
  <si>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</si>
  <si>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</si>
  <si>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</si>
  <si>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</si>
  <si>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</si>
  <si>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</si>
  <si>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</si>
  <si>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</si>
  <si>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</si>
  <si>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</si>
  <si>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</si>
  <si>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</si>
  <si>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</si>
  <si>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</si>
  <si>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</si>
  <si>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</si>
  <si>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</si>
  <si>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</si>
  <si>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</si>
  <si>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</si>
  <si>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</si>
  <si>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</si>
  <si>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</si>
  <si>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</si>
  <si>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</si>
  <si>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</si>
  <si>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</si>
  <si>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</si>
  <si>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</si>
  <si>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</si>
  <si>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</si>
  <si>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</si>
  <si>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</si>
  <si>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</si>
  <si>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</si>
  <si>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</si>
  <si>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</si>
  <si>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</si>
  <si>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</si>
  <si>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</si>
  <si>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</si>
  <si>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</si>
  <si>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</si>
  <si>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</si>
  <si>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</si>
  <si>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</si>
  <si>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</si>
  <si>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</si>
  <si>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</si>
  <si>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</si>
  <si>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</si>
  <si>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</si>
  <si>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</si>
  <si>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</si>
  <si>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</si>
  <si>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</si>
  <si>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</si>
  <si>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</si>
  <si>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</si>
  <si>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</si>
  <si>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</si>
  <si>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</si>
  <si>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</si>
  <si>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</si>
  <si>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</si>
  <si>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</si>
  <si>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</si>
  <si>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</si>
  <si>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</si>
  <si>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</si>
  <si>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</si>
  <si>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</si>
  <si>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</si>
  <si>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</si>
  <si>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</si>
  <si>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</si>
  <si>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</si>
  <si>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</si>
  <si>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</si>
  <si>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</si>
  <si>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</si>
  <si>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</si>
  <si>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</si>
  <si>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</si>
  <si>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</si>
  <si>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</si>
  <si>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</si>
  <si>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</si>
  <si>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</si>
  <si>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</si>
  <si>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</si>
  <si>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</si>
  <si>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</si>
  <si>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</si>
  <si>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</si>
  <si>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</si>
  <si>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</si>
  <si>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</si>
  <si>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</si>
  <si>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</si>
  <si>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</si>
  <si>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</si>
  <si>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</si>
  <si>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</si>
  <si>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</si>
  <si>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</si>
  <si>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</si>
  <si>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</si>
  <si>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</si>
  <si>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</si>
  <si>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</si>
  <si>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</si>
  <si>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</si>
  <si>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</si>
  <si>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</si>
  <si>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</si>
  <si>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</si>
  <si>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</si>
  <si>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</si>
  <si>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</si>
  <si>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</si>
  <si>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</si>
  <si>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</si>
  <si>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</si>
  <si>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</si>
  <si>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</si>
  <si>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</si>
  <si>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</si>
  <si>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</si>
  <si>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</si>
  <si>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</si>
  <si>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</si>
  <si>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</si>
  <si>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</si>
  <si>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</si>
  <si>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</si>
  <si>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</si>
  <si>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</si>
  <si>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</si>
  <si>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</si>
  <si>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</si>
  <si>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</si>
  <si>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</si>
  <si>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</si>
  <si>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</si>
  <si>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</si>
  <si>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</si>
  <si>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</si>
  <si>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</si>
  <si>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</si>
  <si>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</si>
  <si>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</si>
  <si>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</si>
  <si>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</si>
  <si>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</si>
  <si>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</si>
  <si>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</si>
  <si>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</si>
  <si>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</si>
  <si>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</si>
  <si>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</si>
  <si>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</si>
  <si>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</si>
  <si>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</si>
  <si>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</si>
  <si>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</si>
  <si>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</si>
  <si>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</si>
  <si>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</si>
  <si>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</si>
  <si>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</si>
  <si>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</si>
  <si>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</si>
  <si>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</si>
  <si>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</si>
  <si>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</si>
  <si>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</si>
  <si>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</si>
  <si>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</si>
  <si>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</si>
  <si>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</si>
  <si>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</si>
  <si>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</si>
  <si>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</si>
  <si>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</si>
  <si>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</si>
  <si>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</si>
  <si>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</si>
  <si>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</si>
  <si>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</si>
  <si>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</si>
  <si>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</si>
  <si>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</si>
  <si>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</si>
  <si>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</si>
  <si>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</si>
  <si>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</si>
  <si>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</si>
  <si>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</si>
  <si>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</si>
  <si>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</si>
  <si>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</si>
  <si>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</si>
  <si>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</si>
  <si>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</si>
  <si>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</si>
  <si>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</si>
  <si>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</si>
  <si>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</si>
  <si>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</si>
  <si>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</si>
  <si>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</si>
  <si>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</si>
  <si>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</si>
  <si>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</si>
  <si>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</si>
  <si>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</si>
  <si>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</si>
  <si>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</si>
  <si>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</si>
  <si>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</si>
  <si>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</si>
  <si>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</si>
  <si>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</si>
  <si>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</si>
  <si>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</si>
  <si>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</si>
  <si>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</si>
  <si>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</si>
  <si>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</si>
  <si>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</si>
  <si>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</si>
  <si>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</si>
  <si>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</si>
  <si>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</si>
  <si>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</si>
  <si>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</si>
  <si>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</si>
  <si>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</si>
  <si>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</si>
  <si>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</si>
  <si>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</si>
  <si>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</si>
  <si>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</si>
  <si>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</si>
  <si>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</si>
  <si>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</si>
  <si>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</si>
  <si>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</si>
  <si>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</si>
  <si>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</si>
  <si>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</si>
  <si>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</si>
  <si>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</si>
  <si>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</si>
  <si>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</si>
  <si>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</si>
  <si>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</si>
  <si>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</si>
  <si>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</si>
  <si>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</si>
  <si>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</si>
  <si>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</si>
  <si>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</si>
  <si>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</si>
  <si>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</si>
  <si>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</si>
  <si>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</si>
  <si>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</si>
  <si>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</si>
  <si>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</si>
  <si>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</si>
  <si>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</si>
  <si>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</si>
  <si>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</si>
  <si>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</si>
  <si>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</si>
  <si>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</si>
  <si>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</si>
  <si>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</si>
  <si>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</si>
  <si>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</si>
  <si>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</si>
  <si>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</si>
  <si>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</si>
  <si>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</si>
  <si>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</si>
  <si>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</si>
  <si>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</si>
  <si>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</si>
  <si>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</si>
  <si>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</si>
  <si>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</si>
  <si>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</si>
  <si>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</si>
  <si>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</si>
  <si>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</si>
  <si>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</si>
  <si>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</si>
  <si>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</si>
  <si>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</si>
  <si>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</si>
  <si>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</si>
  <si>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</si>
  <si>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</si>
  <si>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</si>
  <si>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</si>
  <si>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</si>
  <si>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</si>
  <si>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</si>
  <si>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</si>
  <si>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</si>
  <si>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</si>
  <si>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</si>
  <si>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</si>
  <si>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</si>
  <si>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</si>
  <si>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</si>
  <si>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</si>
  <si>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</si>
  <si>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</si>
  <si>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</si>
  <si>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</si>
  <si>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</si>
  <si>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</si>
  <si>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</si>
  <si>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</si>
  <si>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</si>
  <si>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</si>
  <si>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</si>
  <si>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</si>
  <si>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</si>
  <si>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</si>
  <si>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</si>
  <si>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</si>
  <si>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</si>
  <si>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</si>
  <si>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</si>
  <si>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</si>
  <si>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</si>
  <si>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</si>
  <si>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</si>
  <si>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</si>
  <si>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</si>
  <si>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</si>
  <si>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</si>
  <si>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</si>
  <si>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</si>
  <si>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</si>
  <si>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</si>
  <si>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</si>
  <si>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</si>
  <si>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</si>
  <si>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</si>
  <si>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</si>
  <si>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</si>
  <si>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</si>
  <si>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</si>
  <si>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</si>
  <si>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</si>
  <si>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</si>
  <si>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</si>
  <si>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</si>
  <si>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</si>
  <si>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</si>
  <si>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</si>
  <si>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</si>
  <si>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</si>
  <si>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</si>
  <si>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</si>
  <si>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</si>
  <si>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</si>
  <si>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</si>
  <si>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</si>
  <si>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</si>
  <si>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</si>
  <si>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</si>
  <si>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</si>
  <si>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</si>
  <si>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</si>
  <si>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</si>
  <si>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</si>
  <si>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</si>
  <si>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</si>
  <si>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</si>
  <si>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</si>
  <si>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</si>
  <si>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</si>
  <si>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</si>
  <si>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</si>
  <si>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</si>
  <si>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</si>
  <si>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</si>
  <si>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</si>
  <si>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</si>
  <si>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</si>
  <si>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</si>
  <si>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</si>
  <si>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</si>
  <si>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</si>
  <si>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</si>
  <si>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</si>
  <si>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</si>
  <si>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</si>
  <si>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</si>
  <si>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</si>
  <si>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</si>
  <si>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</si>
  <si>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</si>
  <si>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</si>
  <si>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</si>
  <si>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</si>
  <si>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</si>
  <si>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</si>
  <si>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</si>
  <si>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</si>
  <si>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</si>
  <si>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</si>
  <si>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</si>
  <si>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</si>
  <si>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</si>
  <si>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</si>
  <si>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</si>
  <si>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</si>
  <si>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</si>
  <si>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</si>
  <si>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</si>
  <si>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</si>
  <si>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</si>
  <si>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</si>
  <si>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</si>
  <si>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</si>
  <si>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</si>
  <si>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</si>
  <si>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</si>
  <si>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</si>
  <si>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</si>
  <si>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</si>
  <si>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</si>
  <si>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</si>
  <si>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</si>
  <si>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</si>
  <si>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</si>
  <si>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</si>
  <si>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</si>
  <si>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</si>
  <si>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</si>
  <si>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</si>
  <si>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</si>
  <si>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</si>
  <si>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</si>
  <si>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</si>
  <si>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</si>
  <si>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</si>
  <si>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</si>
  <si>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</si>
  <si>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</si>
  <si>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</si>
  <si>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</si>
  <si>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</si>
  <si>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</si>
  <si>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</si>
  <si>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</si>
  <si>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</si>
  <si>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</si>
  <si>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</si>
  <si>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</si>
  <si>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</si>
  <si>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</si>
  <si>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</si>
  <si>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</si>
  <si>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</si>
  <si>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</si>
  <si>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</si>
  <si>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</si>
  <si>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</si>
  <si>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</si>
  <si>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</si>
  <si>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</si>
  <si>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</si>
  <si>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</si>
  <si>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</si>
  <si>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</si>
  <si>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</si>
  <si>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</si>
  <si>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</si>
  <si>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</si>
  <si>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</si>
  <si>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</si>
  <si>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</si>
  <si>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</si>
  <si>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</si>
  <si>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</si>
  <si>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</si>
  <si>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</si>
  <si>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</si>
  <si>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</si>
  <si>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</si>
  <si>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</si>
  <si>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</si>
  <si>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</si>
  <si>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</si>
  <si>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</si>
  <si>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</si>
  <si>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</si>
  <si>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</si>
  <si>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</si>
  <si>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</si>
  <si>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</si>
  <si>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</si>
  <si>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</si>
  <si>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</si>
  <si>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</si>
  <si>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</si>
  <si>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</si>
  <si>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</si>
  <si>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</si>
  <si>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</si>
  <si>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</si>
  <si>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</si>
  <si>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</si>
  <si>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</si>
  <si>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</si>
  <si>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</si>
  <si>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</si>
  <si>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</si>
  <si>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</si>
  <si>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</si>
  <si>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</si>
  <si>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</si>
  <si>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</si>
  <si>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</si>
  <si>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</si>
  <si>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</si>
  <si>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</si>
  <si>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</si>
  <si>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</si>
  <si>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</si>
  <si>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</si>
  <si>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</si>
  <si>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</si>
  <si>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</si>
  <si>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</si>
  <si>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</si>
  <si>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</si>
  <si>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</si>
  <si>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</si>
  <si>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</si>
  <si>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</si>
  <si>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</si>
  <si>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</si>
  <si>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</si>
  <si>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</si>
  <si>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</si>
  <si>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</si>
  <si>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</si>
  <si>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</si>
  <si>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</si>
  <si>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</si>
  <si>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</si>
  <si>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</si>
  <si>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</si>
  <si>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</si>
  <si>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</si>
  <si>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</si>
  <si>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</si>
  <si>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</si>
  <si>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</si>
  <si>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</si>
  <si>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</si>
  <si>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</si>
  <si>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</si>
  <si>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</si>
  <si>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</si>
  <si>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</si>
  <si>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</si>
  <si>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</si>
  <si>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</si>
  <si>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</si>
  <si>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</si>
  <si>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</si>
  <si>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</si>
  <si>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</si>
  <si>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</si>
  <si>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</si>
  <si>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</si>
  <si>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</si>
  <si>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</si>
  <si>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</si>
  <si>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</si>
  <si>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</si>
  <si>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</si>
  <si>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</si>
  <si>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</si>
  <si>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</si>
  <si>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</si>
  <si>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</si>
  <si>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</si>
  <si>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</si>
  <si>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</si>
  <si>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</si>
  <si>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</si>
  <si>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</si>
  <si>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</si>
  <si>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</si>
  <si>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</si>
  <si>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</si>
  <si>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</si>
  <si>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</si>
  <si>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</si>
  <si>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</si>
  <si>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</si>
  <si>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</si>
  <si>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</si>
  <si>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</si>
  <si>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</si>
  <si>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</si>
  <si>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</si>
  <si>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</si>
  <si>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</si>
  <si>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</si>
  <si>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</si>
  <si>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</si>
  <si>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</si>
  <si>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</si>
  <si>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</si>
  <si>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</si>
  <si>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</si>
  <si>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</si>
  <si>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</si>
  <si>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</si>
  <si>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</si>
  <si>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</si>
  <si>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</si>
  <si>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</si>
  <si>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</si>
  <si>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</si>
  <si>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</si>
  <si>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</si>
  <si>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</si>
  <si>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</si>
  <si>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</si>
  <si>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</si>
  <si>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</si>
  <si>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</si>
  <si>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</si>
  <si>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</si>
  <si>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</si>
  <si>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</si>
  <si>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</si>
  <si>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</si>
  <si>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</si>
  <si>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</si>
  <si>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</si>
  <si>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</si>
  <si>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</si>
  <si>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</si>
  <si>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</si>
  <si>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</si>
  <si>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</si>
  <si>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</si>
  <si>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</si>
  <si>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</si>
  <si>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</si>
  <si>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</si>
  <si>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</si>
  <si>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</si>
  <si>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</si>
  <si>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</si>
  <si>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</si>
  <si>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</si>
  <si>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</si>
  <si>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</si>
  <si>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</si>
  <si>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</si>
  <si>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</si>
  <si>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</si>
  <si>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</si>
  <si>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</si>
  <si>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</si>
  <si>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</si>
  <si>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</si>
  <si>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</si>
  <si>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</si>
  <si>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</si>
  <si>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</si>
  <si>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</si>
  <si>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</si>
  <si>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</si>
  <si>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</si>
  <si>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</si>
  <si>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</si>
  <si>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</si>
  <si>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</si>
  <si>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</si>
  <si>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</si>
  <si>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</si>
  <si>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</si>
  <si>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</si>
  <si>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</si>
  <si>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</si>
  <si>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</si>
  <si>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</si>
  <si>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</si>
  <si>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</si>
  <si>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</si>
  <si>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</si>
  <si>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</si>
  <si>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</si>
  <si>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</si>
  <si>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</si>
  <si>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</si>
  <si>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</si>
  <si>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</si>
  <si>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</si>
  <si>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</si>
  <si>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</si>
  <si>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</si>
  <si>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</si>
  <si>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</si>
  <si>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</si>
  <si>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</si>
  <si>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</si>
  <si>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</si>
  <si>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</si>
  <si>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</si>
  <si>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</si>
  <si>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</si>
  <si>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</si>
  <si>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</si>
  <si>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</si>
  <si>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</si>
  <si>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</si>
  <si>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</si>
  <si>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</si>
  <si>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</si>
  <si>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</si>
  <si>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</si>
  <si>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</si>
  <si>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</si>
  <si>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</si>
  <si>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</si>
  <si>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</si>
  <si>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</si>
  <si>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</si>
  <si>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</si>
  <si>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</si>
  <si>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</si>
  <si>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</si>
  <si>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</si>
  <si>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</si>
  <si>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</si>
  <si>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</si>
  <si>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</si>
  <si>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</si>
  <si>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</si>
  <si>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</si>
  <si>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</si>
  <si>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</si>
  <si>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</si>
  <si>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</si>
  <si>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</si>
  <si>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</si>
  <si>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</si>
  <si>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</si>
  <si>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</si>
  <si>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</si>
  <si>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</si>
  <si>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</si>
  <si>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</si>
  <si>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</si>
  <si>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</si>
  <si>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</si>
  <si>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</si>
  <si>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</si>
  <si>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</si>
  <si>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</si>
  <si>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</si>
  <si>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</si>
  <si>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</si>
  <si>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</si>
  <si>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</si>
  <si>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</si>
  <si>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</si>
  <si>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</si>
  <si>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</si>
  <si>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</si>
  <si>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</si>
  <si>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</si>
  <si>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</si>
  <si>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</si>
  <si>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</si>
  <si>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</si>
  <si>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</si>
  <si>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</si>
  <si>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</si>
  <si>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</si>
  <si>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</si>
  <si>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</si>
  <si>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</si>
  <si>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</si>
  <si>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</si>
  <si>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</si>
  <si>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</si>
  <si>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</si>
  <si>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</si>
  <si>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</si>
  <si>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</si>
  <si>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</si>
  <si>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</si>
  <si>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</si>
  <si>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</si>
  <si>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</si>
  <si>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</si>
  <si>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</si>
  <si>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</si>
  <si>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</si>
  <si>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</si>
  <si>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</si>
  <si>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</si>
  <si>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</si>
  <si>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</si>
  <si>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</si>
  <si>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</si>
  <si>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</si>
  <si>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</si>
  <si>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</si>
  <si>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</si>
  <si>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</si>
  <si>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</si>
  <si>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</si>
  <si>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</si>
  <si>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</si>
  <si>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</si>
  <si>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</si>
  <si>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</si>
  <si>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</si>
  <si>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</si>
  <si>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</si>
  <si>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</si>
  <si>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</si>
  <si>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</si>
  <si>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</si>
  <si>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</si>
  <si>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</si>
  <si>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</si>
  <si>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</si>
  <si>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</si>
  <si>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</si>
  <si>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</si>
  <si>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</si>
  <si>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</si>
  <si>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</si>
  <si>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</si>
  <si>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</si>
  <si>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</si>
  <si>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</si>
  <si>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</si>
  <si>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</si>
  <si>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</si>
  <si>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</si>
  <si>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</si>
  <si>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</si>
  <si>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</si>
  <si>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</si>
  <si>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</si>
  <si>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</si>
  <si>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</si>
  <si>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</si>
  <si>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</si>
  <si>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</si>
  <si>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</si>
  <si>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</si>
  <si>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</si>
  <si>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</si>
  <si>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</si>
  <si>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</si>
  <si>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</si>
  <si>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</si>
  <si>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</si>
  <si>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</si>
  <si>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</si>
  <si>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</si>
  <si>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</si>
  <si>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</si>
  <si>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</si>
  <si>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</si>
  <si>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</si>
  <si>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</si>
  <si>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</si>
  <si>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</si>
  <si>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</si>
  <si>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</si>
  <si>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</si>
  <si>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</si>
  <si>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</si>
  <si>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</si>
  <si>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</si>
  <si>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</si>
  <si>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</si>
  <si>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</si>
  <si>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</si>
  <si>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</si>
  <si>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</si>
  <si>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</si>
  <si>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</si>
  <si>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</si>
  <si>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</si>
  <si>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</si>
  <si>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</si>
  <si>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</si>
  <si>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</si>
  <si>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</si>
  <si>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</si>
  <si>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</si>
  <si>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</si>
  <si>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</si>
  <si>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</si>
  <si>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</si>
  <si>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</si>
  <si>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</si>
  <si>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</si>
  <si>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</si>
  <si>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</si>
  <si>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</si>
  <si>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</si>
  <si>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</si>
  <si>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</si>
  <si>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</si>
  <si>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</si>
  <si>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</si>
  <si>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</si>
  <si>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</si>
  <si>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</si>
  <si>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</si>
  <si>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</si>
  <si>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</si>
  <si>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</si>
  <si>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</si>
  <si>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</si>
  <si>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</si>
  <si>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</si>
  <si>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</si>
  <si>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</si>
  <si>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</si>
  <si>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</si>
  <si>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</si>
  <si>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</si>
  <si>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</si>
  <si>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</si>
  <si>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</si>
  <si>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</si>
  <si>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</si>
  <si>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</si>
  <si>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</si>
  <si>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</si>
  <si>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</si>
  <si>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</si>
  <si>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</si>
  <si>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</si>
  <si>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</si>
  <si>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</si>
  <si>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</si>
  <si>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</si>
  <si>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</si>
  <si>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</si>
  <si>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</si>
  <si>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</si>
  <si>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</si>
  <si>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</si>
  <si>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</si>
  <si>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</si>
  <si>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</si>
  <si>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</si>
  <si>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</si>
  <si>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</si>
  <si>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</si>
  <si>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</si>
  <si>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</si>
  <si>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</si>
  <si>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</si>
  <si>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</si>
  <si>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</si>
  <si>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</si>
  <si>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</si>
  <si>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</si>
  <si>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</si>
  <si>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</si>
  <si>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</si>
  <si>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</si>
  <si>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</si>
  <si>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</si>
  <si>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</si>
  <si>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</si>
  <si>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</si>
  <si>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</si>
  <si>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</si>
  <si>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</si>
  <si>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</si>
  <si>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</si>
  <si>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</si>
  <si>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</si>
  <si>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</si>
  <si>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</si>
  <si>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</si>
  <si>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</si>
  <si>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</si>
  <si>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</si>
  <si>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</si>
  <si>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</si>
  <si>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</si>
  <si>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</si>
  <si>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</si>
  <si>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</si>
  <si>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</si>
  <si>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</si>
  <si>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</si>
  <si>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</si>
  <si>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</si>
  <si>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</si>
  <si>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</si>
  <si>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</si>
  <si>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</si>
  <si>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</si>
  <si>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</si>
  <si>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</si>
  <si>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</si>
  <si>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</si>
  <si>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</si>
  <si>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</si>
  <si>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</si>
  <si>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</si>
  <si>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</si>
  <si>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</si>
  <si>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</si>
  <si>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</si>
  <si>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</si>
  <si>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</si>
  <si>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</si>
  <si>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</si>
  <si>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</si>
  <si>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</si>
  <si>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</si>
  <si>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</si>
  <si>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</si>
  <si>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</si>
  <si>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</si>
  <si>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</si>
  <si>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</si>
  <si>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</si>
  <si>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</si>
  <si>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</si>
  <si>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</si>
  <si>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</si>
  <si>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</si>
  <si>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</si>
  <si>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</si>
  <si>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</si>
  <si>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</si>
  <si>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</si>
  <si>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</si>
  <si>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</si>
  <si>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</si>
  <si>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</si>
  <si>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</si>
  <si>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</si>
  <si>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</si>
  <si>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</si>
  <si>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</si>
  <si>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</si>
  <si>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</si>
  <si>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</si>
  <si>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</si>
  <si>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</si>
  <si>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</si>
  <si>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</si>
  <si>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</si>
  <si>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</si>
  <si>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</si>
  <si>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</si>
  <si>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</si>
  <si>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</si>
  <si>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</si>
  <si>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</si>
  <si>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</si>
  <si>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</si>
  <si>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</si>
  <si>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</si>
  <si>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</si>
  <si>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</si>
  <si>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</si>
  <si>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</si>
  <si>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</si>
  <si>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</si>
  <si>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</si>
  <si>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</si>
  <si>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</si>
  <si>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</si>
  <si>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</si>
  <si>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</si>
  <si>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</si>
  <si>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</si>
  <si>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</si>
  <si>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</si>
  <si>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</si>
  <si>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</si>
  <si>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</si>
  <si>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</si>
  <si>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</si>
  <si>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</si>
  <si>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</si>
  <si>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</si>
  <si>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</si>
  <si>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</si>
  <si>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</si>
  <si>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</si>
  <si>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</si>
  <si>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</si>
  <si>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</si>
  <si>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</si>
  <si>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</si>
  <si>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</si>
  <si>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</si>
  <si>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</si>
  <si>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</si>
  <si>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</si>
  <si>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</si>
  <si>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</si>
  <si>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</si>
  <si>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</si>
  <si>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</si>
  <si>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</si>
  <si>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</si>
  <si>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</si>
  <si>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</si>
  <si>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</si>
  <si>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</si>
  <si>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</si>
  <si>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</si>
  <si>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</si>
  <si>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</si>
  <si>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</si>
  <si>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</si>
  <si>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</si>
  <si>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</si>
  <si>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</si>
  <si>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</si>
  <si>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</si>
  <si>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</si>
  <si>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</si>
  <si>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</si>
  <si>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</si>
  <si>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</si>
  <si>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</si>
  <si>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</si>
  <si>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</si>
  <si>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</si>
  <si>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</si>
  <si>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</si>
  <si>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</si>
  <si>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</si>
  <si>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</si>
  <si>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</si>
  <si>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</si>
  <si>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</si>
  <si>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</si>
  <si>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</si>
  <si>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</si>
  <si>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</si>
  <si>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</si>
  <si>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</si>
  <si>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</si>
  <si>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</si>
  <si>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</si>
  <si>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</si>
  <si>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</si>
  <si>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</si>
  <si>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</si>
  <si>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</si>
  <si>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</si>
  <si>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</si>
  <si>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</si>
  <si>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</si>
  <si>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</si>
  <si>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</si>
  <si>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</si>
  <si>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</si>
  <si>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</si>
  <si>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</si>
  <si>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</si>
  <si>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</si>
  <si>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</si>
  <si>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</si>
  <si>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</si>
  <si>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</si>
  <si>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</si>
  <si>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</si>
  <si>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</si>
  <si>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</si>
  <si>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</si>
  <si>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</si>
  <si>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</si>
  <si>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</si>
  <si>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</si>
  <si>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</si>
  <si>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</si>
  <si>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</si>
  <si>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</si>
  <si>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</si>
  <si>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</si>
  <si>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</si>
  <si>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</si>
  <si>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</si>
  <si>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</si>
  <si>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</si>
  <si>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</si>
  <si>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</si>
  <si>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</si>
  <si>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</si>
  <si>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</si>
  <si>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</si>
  <si>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</si>
  <si>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</si>
  <si>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</si>
  <si>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</si>
  <si>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</si>
  <si>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</si>
  <si>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</si>
  <si>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</si>
  <si>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</si>
  <si>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</si>
  <si>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</si>
  <si>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</si>
  <si>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</si>
  <si>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</si>
  <si>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</si>
  <si>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</si>
  <si>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</si>
  <si>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</si>
  <si>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</si>
  <si>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</si>
  <si>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</si>
  <si>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</si>
  <si>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</si>
  <si>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</si>
  <si>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</si>
  <si>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</si>
  <si>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</si>
  <si>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</si>
  <si>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</si>
  <si>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</si>
  <si>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</si>
  <si>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</si>
  <si>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</si>
  <si>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</si>
  <si>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</si>
  <si>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</si>
  <si>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</si>
  <si>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</si>
  <si>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</si>
  <si>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</si>
  <si>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</si>
  <si>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</si>
  <si>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</si>
  <si>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</si>
  <si>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</si>
  <si>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</si>
  <si>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</si>
  <si>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</si>
  <si>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</si>
  <si>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</si>
  <si>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</si>
  <si>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</si>
  <si>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</si>
  <si>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</si>
  <si>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</si>
  <si>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</si>
  <si>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</si>
  <si>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</si>
  <si>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</si>
  <si>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</si>
  <si>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</si>
  <si>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</si>
  <si>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</si>
  <si>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</si>
  <si>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</si>
  <si>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</si>
  <si>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</si>
  <si>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</si>
  <si>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</si>
  <si>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</si>
  <si>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</si>
  <si>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</si>
  <si>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</si>
  <si>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</si>
  <si>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</si>
  <si>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</si>
  <si>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</si>
  <si>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</si>
  <si>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</si>
  <si>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</si>
  <si>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</si>
  <si>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</si>
  <si>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</si>
  <si>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</si>
  <si>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</si>
  <si>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</si>
  <si>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</si>
  <si>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</si>
  <si>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</si>
  <si>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</si>
  <si>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</si>
  <si>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</si>
  <si>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</si>
  <si>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</si>
  <si>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</si>
  <si>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</si>
  <si>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</si>
  <si>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</si>
  <si>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</si>
  <si>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</si>
  <si>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</si>
  <si>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</si>
  <si>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</si>
  <si>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</si>
  <si>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</si>
  <si>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</si>
  <si>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</si>
  <si>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</si>
  <si>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</si>
  <si>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</si>
  <si>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</si>
  <si>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</si>
  <si>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</si>
  <si>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</si>
  <si>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</si>
  <si>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</si>
  <si>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</si>
  <si>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</si>
  <si>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</si>
  <si>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</si>
  <si>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</si>
  <si>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</si>
  <si>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</si>
  <si>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</si>
  <si>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</si>
  <si>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</si>
  <si>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</si>
  <si>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</si>
  <si>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</si>
  <si>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</si>
  <si>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</si>
  <si>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</si>
  <si>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</si>
  <si>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</si>
  <si>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</si>
  <si>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</si>
  <si>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</si>
  <si>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</si>
  <si>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</si>
  <si>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</si>
  <si>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</si>
  <si>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</si>
  <si>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</si>
  <si>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</si>
  <si>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</si>
  <si>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</si>
  <si>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</si>
  <si>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</si>
  <si>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</si>
  <si>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</si>
  <si>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</si>
  <si>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</si>
  <si>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</si>
  <si>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</si>
  <si>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</si>
  <si>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</si>
  <si>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</si>
  <si>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</si>
  <si>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</si>
  <si>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</si>
  <si>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</si>
  <si>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</si>
  <si>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</si>
  <si>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</si>
  <si>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</si>
  <si>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</si>
  <si>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</si>
  <si>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</si>
  <si>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</si>
  <si>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</si>
  <si>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</si>
  <si>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</si>
  <si>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</si>
  <si>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</si>
  <si>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</si>
  <si>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</si>
  <si>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</si>
  <si>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</si>
  <si>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</si>
  <si>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</si>
  <si>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</si>
  <si>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</si>
  <si>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</si>
  <si>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</si>
  <si>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</si>
  <si>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</si>
  <si>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</si>
  <si>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</si>
  <si>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</si>
  <si>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</si>
  <si>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</si>
  <si>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</si>
  <si>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</si>
  <si>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</si>
  <si>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</si>
  <si>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</si>
  <si>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</si>
  <si>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</si>
  <si>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</si>
  <si>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</si>
  <si>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</si>
  <si>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</si>
  <si>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</si>
  <si>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</si>
  <si>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</si>
  <si>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</si>
  <si>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</si>
  <si>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</si>
  <si>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</si>
  <si>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</si>
  <si>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</si>
  <si>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</si>
  <si>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</si>
  <si>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</si>
  <si>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</si>
  <si>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</si>
  <si>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</si>
  <si>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</si>
  <si>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</si>
  <si>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</si>
  <si>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</si>
  <si>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</si>
  <si>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</si>
  <si>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</si>
  <si>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</si>
  <si>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</si>
  <si>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</si>
  <si>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</si>
  <si>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</si>
  <si>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</si>
  <si>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</si>
  <si>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</si>
  <si>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</si>
  <si>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</si>
  <si>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</si>
  <si>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</si>
  <si>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</si>
  <si>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</si>
  <si>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</si>
  <si>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</si>
  <si>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</si>
  <si>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</si>
  <si>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</si>
  <si>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</si>
  <si>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</si>
  <si>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</si>
  <si>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</si>
  <si>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</si>
  <si>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</si>
  <si>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</si>
  <si>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</si>
  <si>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</si>
  <si>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</si>
  <si>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</si>
  <si>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</si>
  <si>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</si>
  <si>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</si>
  <si>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</si>
  <si>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</si>
  <si>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</si>
  <si>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</si>
  <si>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</si>
  <si>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</si>
  <si>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</si>
  <si>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</si>
  <si>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</si>
  <si>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</si>
  <si>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</si>
  <si>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</si>
  <si>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</si>
  <si>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</si>
  <si>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</si>
  <si>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</si>
  <si>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</si>
  <si>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</si>
  <si>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</si>
  <si>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</si>
  <si>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</si>
  <si>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</si>
  <si>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</si>
  <si>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</si>
  <si>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</si>
  <si>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</si>
  <si>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</si>
  <si>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</si>
  <si>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</si>
  <si>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</si>
  <si>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</si>
  <si>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</si>
  <si>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</si>
  <si>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</si>
  <si>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</si>
  <si>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</si>
  <si>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</si>
  <si>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</si>
  <si>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</si>
  <si>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</si>
  <si>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</si>
  <si>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</si>
  <si>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</si>
  <si>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</si>
  <si>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</si>
  <si>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</si>
  <si>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</si>
  <si>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</si>
  <si>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</si>
  <si>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</si>
  <si>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</si>
  <si>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</si>
  <si>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</si>
  <si>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</si>
  <si>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</si>
  <si>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</si>
  <si>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</si>
  <si>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</si>
  <si>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</si>
  <si>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</si>
  <si>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</si>
  <si>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</si>
  <si>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</si>
  <si>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</si>
  <si>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</si>
  <si>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</si>
  <si>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</si>
  <si>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</si>
  <si>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</si>
  <si>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</si>
  <si>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</si>
  <si>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</si>
  <si>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</si>
  <si>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</si>
  <si>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</si>
  <si>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</si>
  <si>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</si>
  <si>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</si>
  <si>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</si>
  <si>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</si>
  <si>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</si>
  <si>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</si>
  <si>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</si>
  <si>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</si>
  <si>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</si>
  <si>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</si>
  <si>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</si>
  <si>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</si>
  <si>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</si>
  <si>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</si>
  <si>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</si>
  <si>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</si>
  <si>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</si>
  <si>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</si>
  <si>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</si>
  <si>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</si>
  <si>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</si>
  <si>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</si>
  <si>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</si>
  <si>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</si>
  <si>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</si>
  <si>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</si>
  <si>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</si>
  <si>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</si>
  <si>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</si>
  <si>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</si>
  <si>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</si>
  <si>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</si>
  <si>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</si>
  <si>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</si>
  <si>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</si>
  <si>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</si>
  <si>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</si>
  <si>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</si>
  <si>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</si>
  <si>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</si>
  <si>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</si>
  <si>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</si>
  <si>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</si>
  <si>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</si>
  <si>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</si>
  <si>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</si>
  <si>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</si>
  <si>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</si>
  <si>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</si>
  <si>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</si>
  <si>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</si>
  <si>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</si>
  <si>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</si>
  <si>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</si>
  <si>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</si>
  <si>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</si>
  <si>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</si>
  <si>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</si>
  <si>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</si>
  <si>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</si>
  <si>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</si>
  <si>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</si>
  <si>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</si>
  <si>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</si>
  <si>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</si>
  <si>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</si>
  <si>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</si>
  <si>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</si>
  <si>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</si>
  <si>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</si>
  <si>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</si>
  <si>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</si>
  <si>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</si>
  <si>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</si>
  <si>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</si>
  <si>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</si>
  <si>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</si>
  <si>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</si>
  <si>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</si>
  <si>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</si>
  <si>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</si>
  <si>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</si>
  <si>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</si>
  <si>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</si>
  <si>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</si>
  <si>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</si>
  <si>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</si>
  <si>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</si>
  <si>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</si>
  <si>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</si>
  <si>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</si>
  <si>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</si>
  <si>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</si>
  <si>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</si>
  <si>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</si>
  <si>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</si>
  <si>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</si>
  <si>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</si>
  <si>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</si>
  <si>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</si>
  <si>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</si>
  <si>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</si>
  <si>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</si>
  <si>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</si>
  <si>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</si>
  <si>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</si>
  <si>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</si>
  <si>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</si>
  <si>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</si>
  <si>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</si>
  <si>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</si>
  <si>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</si>
  <si>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</si>
  <si>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</si>
  <si>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</si>
  <si>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</si>
  <si>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</si>
  <si>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</si>
  <si>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</si>
  <si>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</si>
  <si>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</si>
  <si>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</si>
  <si>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</si>
  <si>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</si>
  <si>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</si>
  <si>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</si>
  <si>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</si>
  <si>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</si>
  <si>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</si>
  <si>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</si>
  <si>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</si>
  <si>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</si>
  <si>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</si>
  <si>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</si>
  <si>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</si>
  <si>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</si>
  <si>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</si>
  <si>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</si>
  <si>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</si>
  <si>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</si>
  <si>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</si>
  <si>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</si>
  <si>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</si>
  <si>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</si>
  <si>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</si>
  <si>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</si>
  <si>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</si>
  <si>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</si>
  <si>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</si>
  <si>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</si>
  <si>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</si>
  <si>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</si>
  <si>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</si>
  <si>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</si>
  <si>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</si>
  <si>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</si>
  <si>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</si>
  <si>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</si>
  <si>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</si>
  <si>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</si>
  <si>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</si>
  <si>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</si>
  <si>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</si>
  <si>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</si>
  <si>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</si>
  <si>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</si>
  <si>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</si>
  <si>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</si>
  <si>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</si>
  <si>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</si>
  <si>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</si>
  <si>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</si>
  <si>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</si>
  <si>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</si>
  <si>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</si>
  <si>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</si>
  <si>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</si>
  <si>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</si>
  <si>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</si>
  <si>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</si>
  <si>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</si>
  <si>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</si>
  <si>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</si>
  <si>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</si>
  <si>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</si>
  <si>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</si>
  <si>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</si>
  <si>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</si>
  <si>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</si>
  <si>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</si>
  <si>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</si>
  <si>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</si>
  <si>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</si>
  <si>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</si>
  <si>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</si>
  <si>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</si>
  <si>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</si>
  <si>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</si>
  <si>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</si>
  <si>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</si>
  <si>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</si>
  <si>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</si>
  <si>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</si>
  <si>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</si>
  <si>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</si>
  <si>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</si>
  <si>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</si>
  <si>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</si>
  <si>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</si>
  <si>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</si>
  <si>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</si>
  <si>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</si>
  <si>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</si>
  <si>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</si>
  <si>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</si>
  <si>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</si>
  <si>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</si>
  <si>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</si>
  <si>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</si>
  <si>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</si>
  <si>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</si>
  <si>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</si>
  <si>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</si>
  <si>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</si>
  <si>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</si>
  <si>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</si>
  <si>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</si>
  <si>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</si>
  <si>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</si>
  <si>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</si>
  <si>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</si>
  <si>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</si>
  <si>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</si>
  <si>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</si>
  <si>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</si>
  <si>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</si>
  <si>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</si>
  <si>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</si>
  <si>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</si>
  <si>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</si>
  <si>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</si>
  <si>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</si>
  <si>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</si>
  <si>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</si>
  <si>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</si>
  <si>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</si>
  <si>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</si>
  <si>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</si>
  <si>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</si>
  <si>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</si>
  <si>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</si>
  <si>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</si>
  <si>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</si>
  <si>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</si>
  <si>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</si>
  <si>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</si>
  <si>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</si>
  <si>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</si>
  <si>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</si>
  <si>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</si>
  <si>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</si>
  <si>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</si>
  <si>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</si>
  <si>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</si>
  <si>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</si>
  <si>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</si>
  <si>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</si>
  <si>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</si>
  <si>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</si>
  <si>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</si>
  <si>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</si>
  <si>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</si>
  <si>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</si>
  <si>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</si>
  <si>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</si>
  <si>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</si>
  <si>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</si>
  <si>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</si>
  <si>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</si>
  <si>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</si>
  <si>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</si>
  <si>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</si>
  <si>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</si>
  <si>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</si>
  <si>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</si>
  <si>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</si>
  <si>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</si>
  <si>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</si>
  <si>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</si>
  <si>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</si>
  <si>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</si>
  <si>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</si>
  <si>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</si>
  <si>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</si>
  <si>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</si>
  <si>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</si>
  <si>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</si>
  <si>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</si>
  <si>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</si>
  <si>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</si>
  <si>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</si>
  <si>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</si>
  <si>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</si>
  <si>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</si>
  <si>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</si>
  <si>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</si>
  <si>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</si>
  <si>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</si>
  <si>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</si>
  <si>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</si>
  <si>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</si>
  <si>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</si>
  <si>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</si>
  <si>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</si>
  <si>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</si>
  <si>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</si>
  <si>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</si>
  <si>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</si>
  <si>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</si>
  <si>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</si>
  <si>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</si>
  <si>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</si>
  <si>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</si>
  <si>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</si>
  <si>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</si>
  <si>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</si>
  <si>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</si>
  <si>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</si>
  <si>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</si>
  <si>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</si>
  <si>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</si>
  <si>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</si>
  <si>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</si>
  <si>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</si>
  <si>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</si>
  <si>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</si>
  <si>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</si>
  <si>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</si>
  <si>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</si>
  <si>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</si>
  <si>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</si>
  <si>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</si>
  <si>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</si>
  <si>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</si>
  <si>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</si>
  <si>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</si>
  <si>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</si>
  <si>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</si>
  <si>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</si>
  <si>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</si>
  <si>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</si>
  <si>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</si>
  <si>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</si>
  <si>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</si>
  <si>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</si>
  <si>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</si>
  <si>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</si>
  <si>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</si>
  <si>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</si>
  <si>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</si>
  <si>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</si>
  <si>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</si>
  <si>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</si>
  <si>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</si>
  <si>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</si>
  <si>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</si>
  <si>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</si>
  <si>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</si>
  <si>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</si>
  <si>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</si>
  <si>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</si>
  <si>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</si>
  <si>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</si>
  <si>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</si>
  <si>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</si>
  <si>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</si>
  <si>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</si>
  <si>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</si>
  <si>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</si>
  <si>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</si>
  <si>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</si>
  <si>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</si>
  <si>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</si>
  <si>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</si>
  <si>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</si>
  <si>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</si>
  <si>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</si>
  <si>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</si>
  <si>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</si>
  <si>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</si>
  <si>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</si>
  <si>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</si>
  <si>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</si>
  <si>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</si>
  <si>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</si>
  <si>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</si>
  <si>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</si>
  <si>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</si>
  <si>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</si>
  <si>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</si>
  <si>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</si>
  <si>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</si>
  <si>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</si>
  <si>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</si>
  <si>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</si>
  <si>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</si>
  <si>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</si>
  <si>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</si>
  <si>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</si>
  <si>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</si>
  <si>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</si>
  <si>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</si>
  <si>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</si>
  <si>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</si>
  <si>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</si>
  <si>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</si>
  <si>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</si>
  <si>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</si>
  <si>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</si>
  <si>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</si>
  <si>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</si>
  <si>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</si>
  <si>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</si>
  <si>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</si>
  <si>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</si>
  <si>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</si>
  <si>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</si>
  <si>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</si>
  <si>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</si>
  <si>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</si>
  <si>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</si>
  <si>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</si>
  <si>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</si>
  <si>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</si>
  <si>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</si>
  <si>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</si>
  <si>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</si>
  <si>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</si>
  <si>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</si>
  <si>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</si>
  <si>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</si>
  <si>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</si>
  <si>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</si>
  <si>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</si>
  <si>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</si>
  <si>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</si>
  <si>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</si>
  <si>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</si>
  <si>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</si>
  <si>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</si>
  <si>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</si>
  <si>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</si>
  <si>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</si>
  <si>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</si>
  <si>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</si>
  <si>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</si>
  <si>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</si>
  <si>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</si>
  <si>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</si>
  <si>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</si>
  <si>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</si>
  <si>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</si>
  <si>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</si>
  <si>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</si>
  <si>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</si>
  <si>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</si>
  <si>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</si>
  <si>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</si>
  <si>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</si>
  <si>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</si>
  <si>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</si>
  <si>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</si>
  <si>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</si>
  <si>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</si>
  <si>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</si>
  <si>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</si>
  <si>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</si>
  <si>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</si>
  <si>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</si>
  <si>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</si>
  <si>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</si>
  <si>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</si>
  <si>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</si>
  <si>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</si>
  <si>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</si>
  <si>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</si>
  <si>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</si>
  <si>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</si>
  <si>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</si>
  <si>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</si>
  <si>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</si>
  <si>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</si>
  <si>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</si>
  <si>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</si>
  <si>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</si>
  <si>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</si>
  <si>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</si>
  <si>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</si>
  <si>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</si>
  <si>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</si>
  <si>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</si>
  <si>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</si>
  <si>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</si>
  <si>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</si>
  <si>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</si>
  <si>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</si>
  <si>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</si>
  <si>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</si>
  <si>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</si>
  <si>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</si>
  <si>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</si>
  <si>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</si>
  <si>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</si>
  <si>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</si>
  <si>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</si>
  <si>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</si>
  <si>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</si>
  <si>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</si>
  <si>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</si>
  <si>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</si>
  <si>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</si>
  <si>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</si>
  <si>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</si>
  <si>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</si>
  <si>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</si>
  <si>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</si>
  <si>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</si>
  <si>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</si>
  <si>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</si>
  <si>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</si>
  <si>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</si>
  <si>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</si>
  <si>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</si>
  <si>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</si>
  <si>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</si>
  <si>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</si>
  <si>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</si>
  <si>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</si>
  <si>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</si>
  <si>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</si>
  <si>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</si>
  <si>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</si>
  <si>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</si>
  <si>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</si>
  <si>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</si>
  <si>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</si>
  <si>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</si>
  <si>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</si>
  <si>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</si>
  <si>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</si>
  <si>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</si>
  <si>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</si>
  <si>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</si>
  <si>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</si>
  <si>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</si>
  <si>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</si>
  <si>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</si>
  <si>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</si>
  <si>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</si>
  <si>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</si>
  <si>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</si>
  <si>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</si>
  <si>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</si>
  <si>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</si>
  <si>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</si>
  <si>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</si>
  <si>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</si>
  <si>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</si>
  <si>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</si>
  <si>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</si>
  <si>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</si>
  <si>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</si>
  <si>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</si>
  <si>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</si>
  <si>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</si>
  <si>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</si>
  <si>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</si>
  <si>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</si>
  <si>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</si>
  <si>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</si>
  <si>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</si>
  <si>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</si>
  <si>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</si>
  <si>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</si>
  <si>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</si>
  <si>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</si>
  <si>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</si>
  <si>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</si>
  <si>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</si>
  <si>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</si>
  <si>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</si>
  <si>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</si>
  <si>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</si>
  <si>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</si>
  <si>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</si>
  <si>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</si>
  <si>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</si>
  <si>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</si>
  <si>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</si>
  <si>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</si>
  <si>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</si>
  <si>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</si>
  <si>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</si>
  <si>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</si>
  <si>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</si>
  <si>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</si>
  <si>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</si>
  <si>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</si>
  <si>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</si>
  <si>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</si>
  <si>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</si>
  <si>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</si>
  <si>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</si>
  <si>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</si>
  <si>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</si>
  <si>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</si>
  <si>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</si>
  <si>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</si>
  <si>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</si>
  <si>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</si>
  <si>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</si>
  <si>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</si>
  <si>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</si>
  <si>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</si>
  <si>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</si>
  <si>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</si>
  <si>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</si>
  <si>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</si>
  <si>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</si>
  <si>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</si>
  <si>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</si>
  <si>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</si>
  <si>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</si>
  <si>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</si>
  <si>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</si>
  <si>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</si>
  <si>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</si>
  <si>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</si>
  <si>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</si>
  <si>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</si>
  <si>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</si>
  <si>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</si>
  <si>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</si>
  <si>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</si>
  <si>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</si>
  <si>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</si>
  <si>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</si>
  <si>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</si>
  <si>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</si>
  <si>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</si>
  <si>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</si>
  <si>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</si>
  <si>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</si>
  <si>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</si>
  <si>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</si>
  <si>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</si>
  <si>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</si>
  <si>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</si>
  <si>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</si>
  <si>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</si>
  <si>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</si>
  <si>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</si>
  <si>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</si>
  <si>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</si>
  <si>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</si>
  <si>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</si>
  <si>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</si>
  <si>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</si>
  <si>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</si>
  <si>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</si>
  <si>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</si>
  <si>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</si>
  <si>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</si>
  <si>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</si>
  <si>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</si>
  <si>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</si>
  <si>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</si>
  <si>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</si>
  <si>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</si>
  <si>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</si>
  <si>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</si>
  <si>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</si>
  <si>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</si>
  <si>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</si>
  <si>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</si>
  <si>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</si>
  <si>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</si>
  <si>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</si>
  <si>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</si>
  <si>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</si>
  <si>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</si>
  <si>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</si>
  <si>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</si>
  <si>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</si>
  <si>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</si>
  <si>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</si>
  <si>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</si>
  <si>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</si>
  <si>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</si>
  <si>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</si>
  <si>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</si>
  <si>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</si>
  <si>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</si>
  <si>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</si>
  <si>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</si>
  <si>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</si>
  <si>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</si>
  <si>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</si>
  <si>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</si>
  <si>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</si>
  <si>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</si>
  <si>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</si>
  <si>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</si>
  <si>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</si>
  <si>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</si>
  <si>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</si>
  <si>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</si>
  <si>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</si>
  <si>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</si>
  <si>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</si>
  <si>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</si>
  <si>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</si>
  <si>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</si>
  <si>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</si>
  <si>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</si>
  <si>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</si>
  <si>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</si>
  <si>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</si>
  <si>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</si>
  <si>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</si>
  <si>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</si>
  <si>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</si>
  <si>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</si>
  <si>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</si>
  <si>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</si>
  <si>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</si>
  <si>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</si>
  <si>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</si>
  <si>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</si>
  <si>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</si>
  <si>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</si>
  <si>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</si>
  <si>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</si>
  <si>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</si>
  <si>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</si>
  <si>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</si>
  <si>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</si>
  <si>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</si>
  <si>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</si>
  <si>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</si>
  <si>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</si>
  <si>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</si>
  <si>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</si>
  <si>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</si>
  <si>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</si>
  <si>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</si>
  <si>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</si>
  <si>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</si>
  <si>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</si>
  <si>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</si>
  <si>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</si>
  <si>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</si>
  <si>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</si>
  <si>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</si>
  <si>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</si>
  <si>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</si>
  <si>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</si>
  <si>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</si>
  <si>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</si>
  <si>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</si>
  <si>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</si>
  <si>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</si>
  <si>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</si>
  <si>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</si>
  <si>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</si>
  <si>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</si>
  <si>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</si>
  <si>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</si>
  <si>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</si>
  <si>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</si>
  <si>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</si>
  <si>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</si>
  <si>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</si>
  <si>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</si>
  <si>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</si>
  <si>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</si>
  <si>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</si>
  <si>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</si>
  <si>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</si>
  <si>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</si>
  <si>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</si>
  <si>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</si>
  <si>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</si>
  <si>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</si>
  <si>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</si>
  <si>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</si>
  <si>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</si>
  <si>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</si>
  <si>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</si>
  <si>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</si>
  <si>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</si>
  <si>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</si>
  <si>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</si>
  <si>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</si>
  <si>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</si>
  <si>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</si>
  <si>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</si>
  <si>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</si>
  <si>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</si>
  <si>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</si>
  <si>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</si>
  <si>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</si>
  <si>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</si>
  <si>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</si>
  <si>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</si>
  <si>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</si>
  <si>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</si>
  <si>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</si>
  <si>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</si>
  <si>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</si>
  <si>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</si>
  <si>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</si>
  <si>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</si>
  <si>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</si>
  <si>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</si>
  <si>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</si>
  <si>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</si>
  <si>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</si>
  <si>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</si>
  <si>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</si>
  <si>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</si>
  <si>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</si>
  <si>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</si>
  <si>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</si>
  <si>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</si>
  <si>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</si>
  <si>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</si>
  <si>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</si>
  <si>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</si>
  <si>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</si>
  <si>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</si>
  <si>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</si>
  <si>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</si>
  <si>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</si>
  <si>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</si>
  <si>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</si>
  <si>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</si>
  <si>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</si>
  <si>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</si>
  <si>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</si>
  <si>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</si>
  <si>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</si>
  <si>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</si>
  <si>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</si>
  <si>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</si>
  <si>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</si>
  <si>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</si>
  <si>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</si>
  <si>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</si>
  <si>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</si>
  <si>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</si>
  <si>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</si>
  <si>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</si>
  <si>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</si>
  <si>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</si>
  <si>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</si>
  <si>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</si>
  <si>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</si>
  <si>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</si>
  <si>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</si>
  <si>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</si>
  <si>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</si>
  <si>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</si>
  <si>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</si>
  <si>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</si>
  <si>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</si>
  <si>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</si>
  <si>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</si>
  <si>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</si>
  <si>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</si>
  <si>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</si>
  <si>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</si>
  <si>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</si>
  <si>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</si>
  <si>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</si>
  <si>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</si>
  <si>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</si>
  <si>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</si>
  <si>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</si>
  <si>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</si>
  <si>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</si>
  <si>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</si>
  <si>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</si>
  <si>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</si>
  <si>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</si>
  <si>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</si>
  <si>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</si>
  <si>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</si>
  <si>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</si>
  <si>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</si>
  <si>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</si>
  <si>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</si>
  <si>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</si>
  <si>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</si>
  <si>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</si>
  <si>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</si>
  <si>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</si>
  <si>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</si>
  <si>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</si>
  <si>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</si>
  <si>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</si>
  <si>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</si>
  <si>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</si>
  <si>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</si>
  <si>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</si>
  <si>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</si>
  <si>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</si>
  <si>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</si>
  <si>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</si>
  <si>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</si>
  <si>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</si>
  <si>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</si>
  <si>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</si>
  <si>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</si>
  <si>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</si>
  <si>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</si>
  <si>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</si>
  <si>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</si>
  <si>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</si>
  <si>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</si>
  <si>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</si>
  <si>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</si>
  <si>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</si>
  <si>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</si>
  <si>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</si>
  <si>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</si>
  <si>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</si>
  <si>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</si>
  <si>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</si>
  <si>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</si>
  <si>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</si>
  <si>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</si>
  <si>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</si>
  <si>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</si>
  <si>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</si>
  <si>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</si>
  <si>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</si>
  <si>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</si>
  <si>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</si>
  <si>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</si>
  <si>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</si>
  <si>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</si>
  <si>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</si>
  <si>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</si>
  <si>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</si>
  <si>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</si>
  <si>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</si>
  <si>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</si>
  <si>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</si>
  <si>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</si>
  <si>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</si>
  <si>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</si>
  <si>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</si>
  <si>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</si>
  <si>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</si>
  <si>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</si>
  <si>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</si>
  <si>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</si>
  <si>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</si>
  <si>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</si>
  <si>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</si>
  <si>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</si>
  <si>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</si>
  <si>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</si>
  <si>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</si>
  <si>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</si>
  <si>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</si>
  <si>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</si>
  <si>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</si>
  <si>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</si>
  <si>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</si>
  <si>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</si>
  <si>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</si>
  <si>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</si>
  <si>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</si>
  <si>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</si>
  <si>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</si>
  <si>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</si>
  <si>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</si>
  <si>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</si>
  <si>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</si>
  <si>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</si>
  <si>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</si>
  <si>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</si>
  <si>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</si>
  <si>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</si>
  <si>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</si>
  <si>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</si>
  <si>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</si>
  <si>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</si>
  <si>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</si>
  <si>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</si>
  <si>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</si>
  <si>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</si>
  <si>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</si>
  <si>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</si>
  <si>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</si>
  <si>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</si>
  <si>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</si>
  <si>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</si>
  <si>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</si>
  <si>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</si>
  <si>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</si>
  <si>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</si>
  <si>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</si>
  <si>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</si>
  <si>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</si>
  <si>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</si>
  <si>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</si>
  <si>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</si>
  <si>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</si>
  <si>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</si>
  <si>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</si>
  <si>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</si>
  <si>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</si>
  <si>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</si>
  <si>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</si>
  <si>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</si>
  <si>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</si>
  <si>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</si>
  <si>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</si>
  <si>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</si>
  <si>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</si>
  <si>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</si>
  <si>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</si>
  <si>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</si>
  <si>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</si>
  <si>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</si>
  <si>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</si>
  <si>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</si>
  <si>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</si>
  <si>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</si>
  <si>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</si>
  <si>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</si>
  <si>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</si>
  <si>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</si>
  <si>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</si>
  <si>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</si>
  <si>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</si>
  <si>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</si>
  <si>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</si>
  <si>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</si>
  <si>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</si>
  <si>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</si>
  <si>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</si>
  <si>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</si>
  <si>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</si>
  <si>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</si>
  <si>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</si>
  <si>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</si>
  <si>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</si>
  <si>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</si>
  <si>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</si>
  <si>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</si>
  <si>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</si>
  <si>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</si>
  <si>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</si>
  <si>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</si>
  <si>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</si>
  <si>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</si>
  <si>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</si>
  <si>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</si>
  <si>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</si>
  <si>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</si>
  <si>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</si>
  <si>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</si>
  <si>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</si>
  <si>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</si>
  <si>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</si>
  <si>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</si>
  <si>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</si>
  <si>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</si>
  <si>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</si>
  <si>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</si>
  <si>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</si>
  <si>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</si>
  <si>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</si>
  <si>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</si>
  <si>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</si>
  <si>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</si>
  <si>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</si>
  <si>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</si>
  <si>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</si>
  <si>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</si>
  <si>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</si>
  <si>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</si>
  <si>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</si>
  <si>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</si>
  <si>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</si>
  <si>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</si>
  <si>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</si>
  <si>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</si>
  <si>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</si>
  <si>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</si>
  <si>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</si>
  <si>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</si>
  <si>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</si>
  <si>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</si>
  <si>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</si>
  <si>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</si>
  <si>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</si>
  <si>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</si>
  <si>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</si>
  <si>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</si>
  <si>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</si>
  <si>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</si>
  <si>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</si>
  <si>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</si>
  <si>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</si>
  <si>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</si>
  <si>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</si>
  <si>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</si>
  <si>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</si>
  <si>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</si>
  <si>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</si>
  <si>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</si>
  <si>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</si>
  <si>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</si>
  <si>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</si>
  <si>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</si>
  <si>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</si>
  <si>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</si>
  <si>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</si>
  <si>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</si>
  <si>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</si>
  <si>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</si>
  <si>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</si>
  <si>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</si>
  <si>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</si>
  <si>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</si>
  <si>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</si>
  <si>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</si>
  <si>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</si>
  <si>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</si>
  <si>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</si>
  <si>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</si>
  <si>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</si>
  <si>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</si>
  <si>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</si>
  <si>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</si>
  <si>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</si>
  <si>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</si>
  <si>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</si>
  <si>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</si>
  <si>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</si>
  <si>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</si>
  <si>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</si>
  <si>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</si>
  <si>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</si>
  <si>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</si>
  <si>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</si>
  <si>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</si>
  <si>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</si>
  <si>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</si>
  <si>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</si>
  <si>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</si>
  <si>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</si>
  <si>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</si>
  <si>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</si>
  <si>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</si>
  <si>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</si>
  <si>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</si>
  <si>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</si>
  <si>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</si>
  <si>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</si>
  <si>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</si>
  <si>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</si>
  <si>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</si>
  <si>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</si>
  <si>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</si>
  <si>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</si>
  <si>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</si>
  <si>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</si>
  <si>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</si>
  <si>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</si>
  <si>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</si>
  <si>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</si>
  <si>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</si>
  <si>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</si>
  <si>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</si>
  <si>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</si>
  <si>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</si>
  <si>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</si>
  <si>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</si>
  <si>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</si>
  <si>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</si>
  <si>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</si>
  <si>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</si>
  <si>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</si>
  <si>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</si>
  <si>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</si>
  <si>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</si>
  <si>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</si>
  <si>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</si>
  <si>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</si>
  <si>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</si>
  <si>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</si>
  <si>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</si>
  <si>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</si>
  <si>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</si>
  <si>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</si>
  <si>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</si>
  <si>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</si>
  <si>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</si>
  <si>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</si>
  <si>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</si>
  <si>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</si>
  <si>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</si>
  <si>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</si>
  <si>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</si>
  <si>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</si>
  <si>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</si>
  <si>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</si>
  <si>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</si>
  <si>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</si>
  <si>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</si>
  <si>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</si>
  <si>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</si>
  <si>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</si>
  <si>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</si>
  <si>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</si>
  <si>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</si>
  <si>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</si>
  <si>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</si>
  <si>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</si>
  <si>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</si>
  <si>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</si>
  <si>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</si>
  <si>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</si>
  <si>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</si>
  <si>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</si>
  <si>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</si>
  <si>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</si>
  <si>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</si>
  <si>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</si>
  <si>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</si>
  <si>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</si>
  <si>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</si>
  <si>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</si>
  <si>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</si>
  <si>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</si>
  <si>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</si>
  <si>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</si>
  <si>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</si>
  <si>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</si>
  <si>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</si>
  <si>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</si>
  <si>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</si>
  <si>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</si>
  <si>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</si>
  <si>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</si>
  <si>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</si>
  <si>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</si>
  <si>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</si>
  <si>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</si>
  <si>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</si>
  <si>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</si>
  <si>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</si>
  <si>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</si>
  <si>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</si>
  <si>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</si>
  <si>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</si>
  <si>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</si>
  <si>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</si>
  <si>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</si>
  <si>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</si>
  <si>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</si>
  <si>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</si>
  <si>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</si>
  <si>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</si>
  <si>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</si>
  <si>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</si>
  <si>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</si>
  <si>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</si>
  <si>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</si>
  <si>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</si>
  <si>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</si>
  <si>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</si>
  <si>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</si>
  <si>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</si>
  <si>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</si>
  <si>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</si>
  <si>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</si>
  <si>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</si>
  <si>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</si>
  <si>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</si>
  <si>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</si>
  <si>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</si>
  <si>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</si>
  <si>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</si>
  <si>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</si>
  <si>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</si>
  <si>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</si>
  <si>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</si>
  <si>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</si>
  <si>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</si>
  <si>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</si>
  <si>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</si>
  <si>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</si>
  <si>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</si>
  <si>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</si>
  <si>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</si>
  <si>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</si>
  <si>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</si>
  <si>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</si>
  <si>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</si>
  <si>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</si>
  <si>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</si>
  <si>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</si>
  <si>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</si>
  <si>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</si>
  <si>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</si>
  <si>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</si>
  <si>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</si>
  <si>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</si>
  <si>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</si>
  <si>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</si>
  <si>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</si>
  <si>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</si>
  <si>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</si>
  <si>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</si>
  <si>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</si>
  <si>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</si>
  <si>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</si>
  <si>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</si>
  <si>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</si>
  <si>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</si>
  <si>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</si>
  <si>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</si>
  <si>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</si>
  <si>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</si>
  <si>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</si>
  <si>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</si>
  <si>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</si>
  <si>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</si>
  <si>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</si>
  <si>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</si>
  <si>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</si>
  <si>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</si>
  <si>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</si>
  <si>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</si>
  <si>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</si>
  <si>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</si>
  <si>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</si>
  <si>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</si>
  <si>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</si>
  <si>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</si>
  <si>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</si>
  <si>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</si>
  <si>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</si>
  <si>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</si>
  <si>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</si>
  <si>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</si>
  <si>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</si>
  <si>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</si>
  <si>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</si>
  <si>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</si>
  <si>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</si>
  <si>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</si>
  <si>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</si>
  <si>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</si>
  <si>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</si>
  <si>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</si>
  <si>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</si>
  <si>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</si>
  <si>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</si>
  <si>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</si>
  <si>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</si>
  <si>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</si>
  <si>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</si>
  <si>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</si>
  <si>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</si>
  <si>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</si>
  <si>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</si>
  <si>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</si>
  <si>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</si>
  <si>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</si>
  <si>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</si>
  <si>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</si>
  <si>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</si>
  <si>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</si>
  <si>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</si>
  <si>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</si>
  <si>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</si>
  <si>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</si>
  <si>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</si>
  <si>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</si>
  <si>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</si>
  <si>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</si>
  <si>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</si>
  <si>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</si>
  <si>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</si>
  <si>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</si>
  <si>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</si>
  <si>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</si>
  <si>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</si>
  <si>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</si>
  <si>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</si>
  <si>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</si>
  <si>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</si>
  <si>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</si>
  <si>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</si>
  <si>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</si>
  <si>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</si>
  <si>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</si>
  <si>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</si>
  <si>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</si>
  <si>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</si>
  <si>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</si>
  <si>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</si>
  <si>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</si>
  <si>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</si>
  <si>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</si>
  <si>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</si>
  <si>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</si>
  <si>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</si>
  <si>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</si>
  <si>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</si>
  <si>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</si>
  <si>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</si>
  <si>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</si>
  <si>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</si>
  <si>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</si>
  <si>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</si>
  <si>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</si>
  <si>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</si>
  <si>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</si>
  <si>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</si>
  <si>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</si>
  <si>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</si>
  <si>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</si>
  <si>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</si>
  <si>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</si>
  <si>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</si>
  <si>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</si>
  <si>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</si>
  <si>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</si>
  <si>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</si>
  <si>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</si>
  <si>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</si>
  <si>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</si>
  <si>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</si>
  <si>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</si>
  <si>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</si>
  <si>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</si>
  <si>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</si>
  <si>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</si>
  <si>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</si>
  <si>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</si>
  <si>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</si>
  <si>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</si>
  <si>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</si>
  <si>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</si>
  <si>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</si>
  <si>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</si>
  <si>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</si>
  <si>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</si>
  <si>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</si>
  <si>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</si>
  <si>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</si>
  <si>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</si>
  <si>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</si>
  <si>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</si>
  <si>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</si>
  <si>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</si>
  <si>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</si>
  <si>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</si>
  <si>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</si>
  <si>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</si>
  <si>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</si>
  <si>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</si>
  <si>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</si>
  <si>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</si>
  <si>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</si>
  <si>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</si>
  <si>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</si>
  <si>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</si>
  <si>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</si>
  <si>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</si>
  <si>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</si>
  <si>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</si>
  <si>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</si>
  <si>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</si>
  <si>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</si>
  <si>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</si>
  <si>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</si>
  <si>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</si>
  <si>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</si>
  <si>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</si>
  <si>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</si>
  <si>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</si>
  <si>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</si>
  <si>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</si>
  <si>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</si>
  <si>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</si>
  <si>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</si>
  <si>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</si>
  <si>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</si>
  <si>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</si>
  <si>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</si>
  <si>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</si>
  <si>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</si>
  <si>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</si>
  <si>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</si>
  <si>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</si>
  <si>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</si>
  <si>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</si>
  <si>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</si>
  <si>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</si>
  <si>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</si>
  <si>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</si>
  <si>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</si>
  <si>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</si>
  <si>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</si>
  <si>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</si>
  <si>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</si>
  <si>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</si>
  <si>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</si>
  <si>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</si>
  <si>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</si>
  <si>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</si>
  <si>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</si>
  <si>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</si>
  <si>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</si>
  <si>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</si>
  <si>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</si>
  <si>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</si>
  <si>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</si>
  <si>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</si>
  <si>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</si>
  <si>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</si>
  <si>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</si>
  <si>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</si>
  <si>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</si>
  <si>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</si>
  <si>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</si>
  <si>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</si>
  <si>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</si>
  <si>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</si>
  <si>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</si>
  <si>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</si>
  <si>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</si>
  <si>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</si>
  <si>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</si>
  <si>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</si>
  <si>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</si>
  <si>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</si>
  <si>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</si>
  <si>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</si>
  <si>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</si>
  <si>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</si>
  <si>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</si>
  <si>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</si>
  <si>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</si>
  <si>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</si>
  <si>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</si>
  <si>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</si>
  <si>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</si>
  <si>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</si>
  <si>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</si>
  <si>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</si>
  <si>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</si>
  <si>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</si>
  <si>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</si>
  <si>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</si>
  <si>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</si>
  <si>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</si>
  <si>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</si>
  <si>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</si>
  <si>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</si>
  <si>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</si>
  <si>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</si>
  <si>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</si>
  <si>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</si>
  <si>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</si>
  <si>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</si>
  <si>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</si>
  <si>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</si>
  <si>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</si>
  <si>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</si>
  <si>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</si>
  <si>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</si>
  <si>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</si>
  <si>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</si>
  <si>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</si>
  <si>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</si>
  <si>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</si>
  <si>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</si>
  <si>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</si>
  <si>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</si>
  <si>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</si>
  <si>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</si>
  <si>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</si>
  <si>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</si>
  <si>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</si>
  <si>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</si>
  <si>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</si>
  <si>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</si>
  <si>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</si>
  <si>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</si>
  <si>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</si>
  <si>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</si>
  <si>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</si>
  <si>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</si>
  <si>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</si>
  <si>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</si>
  <si>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</si>
  <si>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</si>
  <si>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</si>
  <si>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</si>
  <si>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</si>
  <si>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</si>
  <si>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</si>
  <si>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</si>
  <si>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</si>
  <si>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</si>
  <si>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</si>
  <si>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</si>
  <si>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</si>
  <si>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</si>
  <si>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</si>
  <si>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</si>
  <si>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</si>
  <si>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</si>
  <si>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</si>
  <si>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</si>
  <si>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</si>
  <si>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</si>
  <si>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</si>
  <si>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</si>
  <si>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</si>
  <si>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</si>
  <si>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</si>
  <si>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</si>
  <si>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</si>
  <si>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</si>
  <si>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</si>
  <si>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</si>
  <si>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</si>
  <si>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</si>
  <si>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</si>
  <si>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</si>
  <si>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</si>
  <si>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</si>
  <si>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</si>
  <si>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</si>
  <si>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</si>
  <si>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</si>
  <si>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</si>
  <si>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</si>
  <si>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</si>
  <si>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</si>
  <si>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</si>
  <si>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</si>
  <si>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</si>
  <si>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</si>
  <si>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</si>
  <si>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</si>
  <si>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</si>
  <si>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</si>
  <si>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</si>
  <si>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</si>
  <si>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</si>
  <si>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</si>
  <si>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</si>
  <si>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</si>
  <si>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</si>
  <si>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</si>
  <si>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</si>
  <si>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</si>
  <si>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</si>
  <si>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</si>
  <si>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</si>
  <si>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</si>
  <si>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</si>
  <si>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</si>
  <si>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</si>
  <si>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</si>
  <si>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</si>
  <si>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</si>
  <si>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</si>
  <si>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</si>
  <si>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</si>
  <si>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</si>
  <si>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</si>
  <si>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</si>
  <si>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</si>
  <si>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</si>
  <si>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</si>
  <si>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</si>
  <si>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</si>
  <si>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</si>
  <si>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</si>
  <si>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</si>
  <si>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</si>
  <si>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</si>
  <si>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</si>
  <si>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</si>
  <si>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</si>
  <si>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</si>
  <si>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</si>
  <si>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</si>
  <si>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</si>
  <si>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</si>
  <si>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</si>
  <si>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</si>
  <si>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</si>
  <si>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</si>
  <si>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</si>
  <si>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</si>
  <si>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</si>
  <si>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</si>
  <si>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</si>
  <si>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</si>
  <si>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</si>
  <si>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</si>
  <si>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</si>
  <si>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</si>
  <si>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</si>
  <si>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</si>
  <si>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</si>
  <si>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</si>
  <si>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</si>
  <si>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</si>
  <si>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</si>
  <si>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</si>
  <si>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</si>
  <si>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</si>
  <si>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</si>
  <si>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</si>
  <si>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</si>
  <si>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</si>
  <si>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</si>
  <si>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</si>
  <si>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</si>
  <si>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</si>
  <si>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</si>
  <si>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</si>
  <si>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</si>
  <si>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</si>
  <si>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</si>
  <si>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</si>
  <si>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</si>
  <si>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</si>
  <si>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</si>
  <si>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</si>
  <si>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</si>
  <si>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</si>
  <si>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</si>
  <si>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</si>
  <si>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</si>
  <si>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</si>
  <si>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</si>
  <si>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</si>
  <si>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</si>
  <si>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</si>
  <si>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</si>
  <si>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</si>
  <si>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</si>
  <si>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</si>
  <si>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</si>
  <si>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</si>
  <si>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</si>
  <si>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</si>
  <si>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</si>
  <si>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</si>
  <si>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</si>
  <si>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</si>
  <si>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</si>
  <si>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</si>
  <si>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</si>
  <si>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</si>
  <si>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</si>
  <si>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</si>
  <si>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</si>
  <si>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</si>
  <si>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</si>
  <si>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</si>
  <si>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</si>
  <si>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</si>
  <si>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</si>
  <si>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</si>
  <si>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</si>
  <si>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</si>
  <si>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</si>
  <si>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</si>
  <si>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</si>
  <si>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</si>
  <si>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</si>
  <si>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</si>
  <si>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</si>
  <si>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</si>
  <si>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</si>
  <si>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</si>
  <si>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</si>
  <si>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</si>
  <si>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</si>
  <si>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</si>
  <si>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</si>
  <si>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</si>
  <si>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</si>
  <si>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</si>
  <si>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</si>
  <si>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</si>
  <si>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</si>
  <si>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</si>
  <si>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</si>
  <si>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</si>
  <si>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</si>
  <si>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</si>
  <si>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</si>
  <si>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</si>
  <si>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</si>
  <si>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</si>
  <si>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</si>
  <si>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</si>
  <si>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</si>
  <si>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</si>
  <si>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</si>
  <si>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</si>
  <si>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</si>
  <si>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</si>
  <si>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</si>
  <si>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</si>
  <si>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</si>
  <si>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</si>
  <si>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</si>
  <si>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</si>
  <si>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</si>
  <si>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</si>
  <si>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</si>
  <si>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</si>
  <si>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</si>
  <si>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</si>
  <si>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</si>
  <si>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</si>
  <si>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</si>
  <si>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</si>
  <si>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</si>
  <si>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</si>
  <si>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</si>
  <si>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</si>
  <si>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</si>
  <si>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</si>
  <si>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</si>
  <si>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</si>
  <si>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</si>
  <si>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</si>
  <si>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</si>
  <si>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</si>
  <si>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</si>
  <si>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</si>
  <si>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</si>
  <si>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</si>
  <si>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</si>
  <si>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</si>
  <si>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</si>
  <si>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</si>
  <si>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</si>
  <si>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</si>
  <si>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</si>
  <si>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</si>
  <si>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</si>
  <si>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</si>
  <si>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</si>
  <si>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</si>
  <si>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</si>
  <si>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</si>
  <si>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</si>
  <si>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</si>
  <si>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</si>
  <si>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</si>
  <si>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</si>
  <si>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</si>
  <si>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</si>
  <si>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</si>
  <si>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</si>
  <si>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</si>
  <si>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</si>
  <si>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</si>
  <si>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</si>
  <si>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</si>
  <si>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</si>
  <si>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</si>
  <si>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</si>
  <si>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</si>
  <si>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</si>
  <si>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</si>
  <si>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</si>
  <si>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</si>
  <si>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</si>
  <si>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</si>
  <si>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</si>
  <si>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</si>
  <si>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</si>
  <si>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</si>
  <si>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</si>
  <si>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</si>
  <si>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</si>
  <si>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</si>
  <si>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</si>
  <si>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</si>
  <si>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</si>
  <si>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</si>
  <si>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</si>
  <si>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</si>
  <si>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</si>
  <si>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</si>
  <si>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</si>
  <si>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</si>
  <si>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</si>
  <si>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</si>
  <si>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</si>
  <si>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</si>
  <si>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</si>
  <si>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</si>
  <si>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</si>
  <si>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</si>
  <si>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</si>
  <si>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</si>
  <si>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</si>
  <si>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</si>
  <si>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</si>
  <si>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</si>
  <si>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</si>
  <si>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</si>
  <si>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</si>
  <si>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</si>
  <si>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</si>
  <si>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</si>
  <si>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</si>
  <si>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</si>
  <si>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</si>
  <si>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</si>
  <si>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</si>
  <si>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</si>
  <si>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</si>
  <si>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</si>
  <si>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</si>
  <si>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</si>
  <si>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</si>
  <si>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</si>
  <si>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</si>
  <si>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</si>
  <si>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</si>
  <si>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</si>
  <si>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</si>
  <si>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</si>
  <si>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</si>
  <si>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</si>
  <si>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</si>
  <si>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</si>
  <si>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</si>
  <si>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</si>
  <si>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</si>
  <si>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</si>
  <si>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</si>
  <si>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</si>
  <si>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</si>
  <si>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</si>
  <si>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</si>
  <si>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</si>
  <si>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</si>
  <si>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</si>
  <si>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</si>
  <si>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</si>
  <si>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</si>
  <si>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</si>
  <si>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</si>
  <si>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</si>
  <si>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</si>
  <si>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</si>
  <si>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</si>
  <si>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</si>
  <si>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</si>
  <si>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</si>
  <si>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</si>
  <si>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</si>
  <si>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</si>
  <si>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</si>
  <si>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</si>
  <si>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</si>
  <si>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</si>
  <si>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</si>
  <si>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</si>
  <si>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</si>
  <si>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</si>
  <si>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</si>
  <si>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</si>
  <si>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</si>
  <si>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</si>
  <si>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</si>
  <si>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</si>
  <si>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</si>
  <si>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</si>
  <si>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</si>
  <si>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</si>
  <si>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</si>
  <si>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</si>
  <si>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</si>
  <si>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</si>
  <si>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</si>
  <si>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</si>
  <si>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</si>
  <si>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</si>
  <si>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</si>
  <si>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</si>
  <si>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</si>
  <si>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</si>
  <si>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</si>
  <si>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</si>
  <si>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</si>
  <si>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</si>
  <si>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</si>
  <si>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</si>
  <si>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</si>
  <si>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</si>
  <si>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</si>
  <si>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</si>
  <si>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</si>
  <si>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</si>
  <si>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</si>
  <si>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</si>
  <si>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</si>
  <si>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</si>
  <si>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</si>
  <si>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</si>
  <si>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</si>
  <si>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</si>
  <si>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</si>
  <si>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</si>
  <si>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</si>
  <si>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</si>
  <si>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</si>
  <si>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</si>
  <si>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</si>
  <si>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</si>
  <si>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</si>
  <si>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</si>
  <si>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</si>
  <si>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</si>
  <si>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</si>
  <si>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</si>
  <si>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</si>
  <si>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</si>
  <si>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</si>
  <si>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</si>
  <si>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</si>
  <si>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</si>
  <si>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</si>
  <si>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</si>
  <si>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</si>
  <si>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</si>
  <si>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</si>
  <si>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</si>
  <si>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</si>
  <si>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</si>
  <si>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</si>
  <si>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</si>
  <si>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</si>
  <si>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</si>
  <si>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</si>
  <si>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</si>
  <si>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</si>
  <si>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</si>
  <si>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</si>
  <si>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</si>
  <si>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</si>
  <si>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</si>
  <si>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</si>
  <si>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</si>
  <si>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</si>
  <si>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</si>
  <si>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</si>
  <si>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</si>
  <si>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</si>
  <si>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</si>
  <si>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</si>
  <si>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</si>
  <si>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</si>
  <si>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</si>
  <si>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</si>
  <si>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</si>
  <si>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</si>
  <si>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</si>
  <si>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</si>
  <si>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</si>
  <si>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</si>
  <si>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</si>
  <si>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</si>
  <si>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</si>
  <si>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</si>
  <si>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</si>
  <si>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</si>
  <si>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</si>
  <si>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</si>
  <si>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</si>
  <si>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</si>
  <si>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</si>
  <si>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</si>
  <si>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</si>
  <si>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</si>
  <si>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</si>
  <si>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</si>
  <si>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</si>
  <si>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</si>
  <si>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</si>
  <si>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</si>
  <si>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</si>
  <si>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</si>
  <si>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</si>
  <si>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</si>
  <si>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</si>
  <si>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</si>
  <si>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</si>
  <si>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</si>
  <si>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</si>
  <si>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</si>
  <si>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</si>
  <si>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</si>
  <si>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</si>
  <si>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</si>
  <si>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</si>
  <si>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</si>
  <si>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</si>
  <si>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</si>
  <si>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</si>
  <si>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</si>
  <si>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</si>
  <si>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</si>
  <si>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</si>
  <si>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</si>
  <si>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</si>
  <si>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</si>
  <si>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</si>
  <si>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</si>
  <si>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</si>
  <si>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</si>
  <si>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</si>
  <si>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</si>
  <si>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</si>
  <si>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</si>
  <si>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</si>
  <si>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</si>
  <si>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</si>
  <si>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</si>
  <si>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</si>
  <si>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</si>
  <si>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</si>
  <si>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</si>
  <si>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</si>
  <si>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</si>
  <si>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</si>
  <si>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</si>
  <si>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</si>
  <si>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</si>
  <si>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</si>
  <si>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</si>
  <si>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</si>
  <si>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</si>
  <si>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</si>
  <si>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</si>
  <si>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</si>
  <si>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</si>
  <si>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</si>
  <si>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</si>
  <si>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</si>
  <si>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</si>
  <si>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</si>
  <si>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</si>
  <si>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</si>
  <si>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</si>
  <si>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</si>
  <si>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</si>
  <si>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</si>
  <si>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</si>
  <si>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</si>
  <si>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</si>
  <si>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</si>
  <si>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</si>
  <si>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</si>
  <si>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</si>
  <si>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</si>
  <si>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</si>
  <si>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</si>
  <si>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</si>
  <si>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</si>
  <si>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</si>
  <si>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</si>
  <si>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</si>
  <si>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</si>
  <si>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</si>
  <si>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</si>
  <si>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</si>
  <si>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</si>
  <si>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</si>
  <si>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</si>
  <si>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</si>
  <si>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</si>
  <si>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</si>
  <si>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</si>
  <si>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</si>
  <si>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</si>
  <si>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</si>
  <si>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</si>
  <si>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</si>
  <si>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</si>
  <si>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</si>
  <si>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</si>
  <si>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</si>
  <si>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</si>
  <si>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</si>
  <si>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</si>
  <si>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</si>
  <si>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</si>
  <si>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</si>
  <si>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</si>
  <si>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</si>
  <si>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</si>
  <si>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</si>
  <si>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</si>
  <si>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</si>
  <si>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</si>
  <si>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</si>
  <si>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</si>
  <si>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</si>
  <si>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</si>
  <si>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</si>
  <si>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</si>
  <si>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</si>
  <si>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</si>
  <si>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</si>
  <si>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</si>
  <si>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</si>
  <si>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</si>
  <si>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</si>
  <si>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</si>
  <si>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</si>
  <si>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</si>
  <si>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</si>
  <si>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</si>
  <si>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</si>
  <si>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</si>
  <si>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</si>
  <si>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</si>
  <si>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</si>
  <si>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</si>
  <si>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</si>
  <si>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</si>
  <si>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</si>
  <si>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</si>
  <si>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</si>
  <si>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</si>
  <si>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</si>
  <si>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</si>
  <si>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</si>
  <si>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</si>
  <si>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</si>
  <si>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</si>
  <si>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</si>
  <si>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</si>
  <si>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</si>
  <si>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</si>
  <si>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</si>
  <si>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</si>
  <si>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</si>
  <si>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</si>
  <si>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</si>
  <si>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</si>
  <si>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</si>
  <si>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</si>
  <si>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</si>
  <si>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</si>
  <si>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</si>
  <si>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</si>
  <si>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</si>
  <si>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</si>
  <si>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</si>
  <si>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</si>
  <si>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</si>
  <si>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</si>
  <si>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</si>
  <si>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</si>
  <si>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</si>
  <si>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</si>
  <si>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</si>
  <si>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</si>
  <si>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</si>
  <si>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</si>
  <si>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</si>
  <si>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</si>
  <si>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</si>
  <si>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</si>
  <si>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</si>
  <si>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</si>
  <si>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</si>
  <si>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</si>
  <si>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</si>
  <si>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</si>
  <si>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</si>
  <si>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</si>
  <si>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</si>
  <si>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</si>
  <si>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</si>
  <si>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</si>
  <si>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</si>
  <si>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</si>
  <si>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</si>
  <si>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</si>
  <si>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</si>
  <si>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</si>
  <si>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</si>
  <si>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</si>
  <si>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</si>
  <si>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</si>
  <si>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</si>
  <si>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</si>
  <si>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</si>
  <si>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</si>
  <si>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</si>
  <si>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</si>
  <si>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</si>
  <si>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</si>
  <si>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</si>
  <si>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</si>
  <si>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</si>
  <si>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</si>
  <si>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</si>
  <si>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</si>
  <si>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</si>
  <si>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</si>
  <si>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</si>
  <si>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</si>
  <si>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</si>
  <si>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</si>
  <si>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</si>
  <si>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</si>
  <si>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</si>
  <si>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</si>
  <si>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</si>
  <si>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</si>
  <si>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</si>
  <si>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</si>
  <si>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</si>
  <si>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</si>
  <si>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</si>
  <si>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</si>
  <si>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</si>
  <si>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</si>
  <si>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</si>
  <si>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</si>
  <si>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</si>
  <si>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</si>
  <si>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</si>
  <si>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</si>
  <si>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</si>
  <si>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</si>
  <si>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</si>
  <si>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</si>
  <si>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</si>
  <si>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</si>
  <si>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</si>
  <si>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</si>
  <si>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</si>
  <si>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</si>
  <si>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</si>
  <si>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</si>
  <si>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</si>
  <si>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</si>
  <si>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</si>
  <si>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</si>
  <si>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</si>
  <si>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</si>
  <si>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</si>
  <si>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</si>
  <si>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</si>
  <si>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</si>
  <si>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</si>
  <si>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</si>
  <si>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</si>
  <si>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</si>
  <si>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</si>
  <si>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</si>
  <si>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</si>
  <si>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</si>
  <si>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</si>
  <si>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</si>
  <si>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</si>
  <si>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</si>
  <si>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</si>
  <si>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</si>
  <si>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</si>
  <si>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</si>
  <si>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</si>
  <si>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</si>
  <si>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</si>
  <si>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</si>
  <si>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</si>
  <si>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</si>
  <si>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</si>
  <si>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</si>
  <si>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</si>
  <si>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</si>
  <si>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</si>
  <si>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</si>
  <si>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</si>
  <si>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</si>
  <si>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</si>
  <si>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</si>
  <si>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</si>
  <si>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</si>
  <si>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</si>
  <si>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</si>
  <si>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</si>
  <si>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</si>
  <si>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</si>
  <si>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</si>
  <si>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</si>
  <si>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</si>
  <si>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</si>
  <si>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</si>
  <si>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</si>
  <si>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</si>
  <si>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</si>
  <si>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</si>
  <si>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</si>
  <si>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</si>
  <si>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</si>
  <si>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</si>
  <si>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</si>
  <si>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</si>
  <si>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</si>
  <si>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</si>
  <si>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</si>
  <si>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</si>
  <si>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</si>
  <si>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</si>
  <si>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</si>
  <si>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</si>
  <si>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</si>
  <si>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</si>
  <si>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</si>
  <si>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</si>
  <si>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</si>
  <si>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</si>
  <si>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</si>
  <si>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</si>
  <si>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</si>
  <si>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</si>
  <si>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</si>
  <si>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</si>
  <si>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</si>
  <si>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</si>
  <si>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</si>
  <si>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</si>
  <si>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</si>
  <si>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</si>
  <si>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</si>
  <si>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</si>
  <si>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</si>
  <si>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</si>
  <si>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</si>
  <si>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</si>
  <si>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</si>
  <si>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</si>
  <si>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</si>
  <si>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</si>
  <si>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</si>
  <si>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</si>
  <si>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</si>
  <si>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</si>
  <si>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</si>
  <si>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</si>
  <si>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</si>
  <si>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</si>
  <si>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</si>
  <si>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</si>
  <si>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</si>
  <si>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</si>
  <si>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</si>
  <si>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</si>
  <si>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</si>
  <si>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</si>
  <si>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</si>
  <si>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</si>
  <si>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</si>
  <si>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</si>
  <si>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</si>
  <si>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</si>
  <si>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</si>
  <si>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</si>
  <si>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</si>
  <si>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</si>
  <si>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</si>
  <si>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</si>
  <si>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</si>
  <si>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</si>
  <si>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</si>
  <si>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</si>
  <si>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</si>
  <si>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</si>
  <si>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</si>
  <si>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</si>
  <si>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</si>
  <si>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</si>
  <si>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</si>
  <si>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</si>
  <si>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</si>
  <si>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</si>
  <si>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</si>
  <si>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</si>
  <si>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</si>
  <si>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</si>
  <si>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</si>
  <si>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</si>
  <si>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</si>
  <si>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</si>
  <si>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</si>
  <si>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</si>
  <si>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</si>
  <si>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</si>
  <si>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</si>
  <si>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</si>
  <si>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</si>
  <si>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</si>
  <si>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</si>
  <si>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</si>
  <si>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</si>
  <si>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</si>
  <si>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</si>
  <si>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</si>
  <si>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</si>
  <si>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</si>
  <si>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</si>
  <si>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</si>
  <si>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</si>
  <si>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</si>
  <si>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</si>
  <si>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</si>
  <si>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</si>
  <si>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</si>
  <si>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</si>
  <si>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</si>
  <si>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</si>
  <si>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</si>
  <si>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</si>
  <si>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</si>
  <si>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</si>
  <si>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</si>
  <si>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</si>
  <si>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</si>
  <si>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</si>
  <si>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</si>
  <si>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</si>
  <si>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</si>
  <si>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</si>
  <si>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</si>
  <si>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</si>
  <si>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</si>
  <si>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</si>
  <si>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</si>
  <si>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</si>
  <si>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</si>
  <si>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</si>
  <si>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</si>
  <si>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</si>
  <si>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</si>
  <si>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</si>
  <si>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</si>
  <si>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</si>
  <si>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</si>
  <si>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</si>
  <si>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</si>
  <si>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</si>
  <si>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</si>
  <si>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</si>
  <si>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</si>
  <si>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</si>
  <si>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</si>
  <si>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</si>
  <si>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</si>
  <si>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</si>
  <si>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</si>
  <si>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</si>
  <si>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</si>
  <si>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</si>
  <si>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</si>
  <si>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</si>
  <si>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</si>
  <si>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</si>
  <si>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</si>
  <si>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</si>
  <si>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</si>
  <si>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</si>
  <si>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</si>
  <si>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</si>
  <si>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</si>
  <si>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</si>
  <si>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</si>
  <si>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</si>
  <si>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</si>
  <si>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</si>
  <si>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</si>
  <si>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</si>
  <si>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</si>
  <si>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</si>
  <si>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</si>
  <si>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</si>
  <si>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</si>
  <si>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</si>
  <si>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</si>
  <si>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</si>
  <si>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</si>
  <si>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</si>
  <si>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</si>
  <si>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</si>
  <si>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</si>
  <si>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</si>
  <si>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</si>
  <si>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</si>
  <si>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</si>
  <si>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</si>
  <si>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</si>
  <si>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</si>
  <si>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</si>
  <si>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</si>
  <si>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</si>
  <si>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</si>
  <si>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</si>
  <si>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</si>
  <si>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</si>
  <si>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</si>
  <si>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</si>
  <si>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</si>
  <si>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</si>
  <si>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</si>
  <si>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</si>
  <si>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</si>
  <si>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</si>
  <si>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</si>
  <si>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</si>
  <si>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</si>
  <si>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</si>
  <si>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</si>
  <si>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</si>
  <si>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</si>
  <si>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</si>
  <si>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</si>
  <si>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</si>
  <si>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</si>
  <si>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</si>
  <si>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</si>
  <si>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</si>
  <si>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</si>
  <si>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</si>
  <si>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</si>
  <si>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</si>
  <si>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</si>
  <si>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</si>
  <si>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</si>
  <si>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</si>
  <si>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</si>
  <si>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</si>
  <si>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</si>
  <si>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</si>
  <si>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</si>
  <si>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</si>
  <si>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</si>
  <si>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</si>
  <si>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</si>
  <si>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</si>
  <si>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</si>
  <si>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</si>
  <si>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</si>
  <si>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</si>
  <si>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</si>
  <si>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</si>
  <si>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</si>
  <si>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</si>
  <si>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</si>
  <si>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</si>
  <si>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</si>
  <si>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</si>
  <si>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</si>
  <si>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</si>
  <si>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</si>
  <si>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</si>
  <si>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</si>
  <si>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</si>
  <si>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</si>
  <si>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</si>
  <si>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</si>
  <si>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</si>
  <si>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</si>
  <si>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</si>
  <si>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</si>
  <si>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</si>
  <si>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</si>
  <si>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</si>
  <si>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</si>
  <si>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</si>
  <si>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</si>
  <si>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</si>
  <si>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</si>
  <si>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</si>
  <si>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</si>
  <si>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</si>
  <si>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</si>
  <si>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</si>
  <si>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</si>
  <si>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</si>
  <si>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</si>
  <si>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</si>
  <si>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</si>
  <si>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</si>
  <si>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</si>
  <si>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</si>
  <si>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</si>
  <si>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</si>
  <si>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</si>
  <si>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</si>
  <si>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</si>
  <si>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</si>
  <si>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</si>
  <si>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</si>
  <si>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</si>
  <si>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</si>
  <si>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</si>
  <si>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</si>
  <si>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</si>
  <si>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</si>
  <si>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</si>
  <si>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</si>
  <si>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</si>
  <si>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</si>
  <si>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</si>
  <si>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</si>
  <si>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</si>
  <si>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</si>
  <si>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</si>
  <si>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</si>
  <si>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</si>
  <si>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</si>
  <si>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</si>
  <si>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</si>
  <si>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</si>
  <si>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</si>
  <si>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</si>
  <si>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</si>
  <si>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</si>
  <si>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</si>
  <si>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</si>
  <si>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</si>
  <si>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</si>
  <si>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</si>
  <si>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</si>
  <si>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</si>
  <si>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</si>
  <si>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</si>
  <si>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</si>
  <si>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</si>
  <si>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</si>
  <si>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</si>
  <si>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</si>
  <si>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</si>
  <si>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</si>
  <si>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</si>
  <si>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</si>
  <si>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</si>
  <si>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</si>
  <si>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</si>
  <si>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</si>
  <si>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</si>
  <si>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</si>
  <si>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</si>
  <si>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</si>
  <si>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</si>
  <si>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</si>
  <si>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</si>
  <si>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</si>
  <si>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</si>
  <si>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</si>
  <si>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</si>
  <si>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</si>
  <si>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</si>
  <si>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</si>
  <si>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</si>
  <si>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</si>
  <si>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</si>
  <si>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</si>
  <si>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</si>
  <si>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</si>
  <si>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</si>
  <si>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</si>
  <si>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</si>
  <si>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</si>
  <si>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</si>
  <si>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</si>
  <si>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</si>
  <si>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</si>
  <si>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</si>
  <si>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</si>
  <si>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</si>
  <si>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</si>
  <si>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</si>
  <si>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</si>
  <si>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</si>
  <si>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</si>
  <si>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</si>
  <si>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</si>
  <si>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</si>
  <si>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</si>
  <si>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</si>
  <si>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</si>
  <si>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</si>
  <si>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</si>
  <si>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</si>
  <si>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</si>
  <si>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</si>
  <si>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</si>
  <si>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</si>
  <si>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</si>
  <si>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</si>
  <si>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</si>
  <si>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</si>
  <si>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</si>
  <si>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</si>
  <si>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</si>
  <si>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</si>
  <si>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</si>
  <si>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</si>
  <si>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</si>
  <si>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</si>
  <si>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</si>
  <si>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</si>
  <si>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</si>
  <si>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</si>
  <si>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</si>
  <si>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</si>
  <si>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</si>
  <si>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</si>
  <si>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</si>
  <si>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</si>
  <si>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</si>
  <si>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</si>
  <si>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</si>
  <si>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</si>
  <si>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</si>
  <si>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</si>
  <si>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</si>
  <si>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</si>
  <si>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</si>
  <si>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</si>
  <si>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</si>
  <si>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</si>
  <si>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</si>
  <si>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</si>
  <si>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</si>
  <si>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</si>
  <si>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</si>
  <si>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</si>
  <si>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</si>
  <si>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</si>
  <si>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</si>
  <si>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</si>
  <si>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</si>
  <si>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</si>
  <si>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</si>
  <si>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</si>
  <si>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</si>
  <si>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</si>
  <si>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</si>
  <si>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</si>
  <si>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</si>
  <si>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</si>
  <si>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</si>
  <si>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</si>
  <si>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</si>
  <si>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</si>
  <si>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</si>
  <si>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</si>
  <si>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</si>
  <si>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</si>
  <si>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</si>
  <si>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</si>
  <si>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</si>
  <si>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</si>
  <si>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</si>
  <si>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</si>
  <si>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</si>
  <si>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</si>
  <si>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</si>
  <si>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</si>
  <si>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</si>
  <si>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</si>
  <si>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</si>
  <si>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</si>
  <si>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</si>
  <si>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</si>
  <si>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</si>
  <si>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</si>
  <si>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</si>
  <si>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</si>
  <si>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</si>
  <si>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</si>
  <si>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</si>
  <si>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</si>
  <si>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</si>
  <si>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</si>
  <si>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</si>
  <si>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</si>
  <si>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</si>
  <si>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</si>
  <si>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</si>
  <si>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</si>
  <si>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</si>
  <si>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</si>
  <si>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</si>
  <si>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</si>
  <si>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</si>
  <si>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</si>
  <si>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</si>
  <si>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</si>
  <si>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</si>
  <si>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</si>
  <si>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</si>
  <si>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</si>
  <si>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</si>
  <si>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</si>
  <si>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</si>
  <si>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</si>
  <si>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</si>
  <si>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</si>
  <si>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</si>
  <si>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</si>
  <si>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</si>
  <si>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</si>
  <si>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</si>
  <si>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</si>
  <si>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</si>
  <si>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</si>
  <si>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</si>
  <si>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</si>
  <si>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</si>
  <si>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</si>
  <si>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</si>
  <si>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</si>
  <si>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</si>
  <si>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</si>
  <si>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</si>
  <si>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</si>
  <si>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</si>
  <si>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</si>
  <si>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</si>
  <si>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</si>
  <si>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</si>
  <si>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</si>
  <si>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</si>
  <si>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</si>
  <si>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</si>
  <si>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</si>
  <si>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</si>
  <si>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</si>
  <si>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</si>
  <si>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</si>
  <si>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</si>
  <si>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</si>
  <si>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</si>
  <si>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</si>
  <si>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</si>
  <si>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</si>
  <si>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</si>
  <si>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</si>
  <si>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</si>
  <si>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</si>
  <si>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</si>
  <si>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</si>
  <si>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</si>
  <si>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</si>
  <si>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</si>
  <si>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</si>
  <si>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</si>
  <si>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</si>
  <si>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</si>
  <si>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</si>
  <si>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</si>
  <si>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</si>
  <si>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</si>
  <si>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</si>
  <si>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</si>
  <si>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</si>
  <si>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</si>
  <si>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</si>
  <si>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</si>
  <si>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</si>
  <si>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</si>
  <si>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</si>
  <si>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</si>
  <si>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</si>
  <si>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</si>
  <si>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</si>
  <si>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</si>
  <si>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</si>
  <si>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</si>
  <si>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</si>
  <si>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</si>
  <si>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</si>
  <si>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</si>
  <si>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</si>
  <si>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</si>
  <si>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</si>
  <si>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</si>
  <si>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</si>
  <si>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</si>
  <si>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</si>
  <si>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</si>
  <si>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</si>
  <si>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</si>
  <si>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</si>
  <si>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</si>
  <si>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</si>
  <si>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</si>
  <si>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</si>
  <si>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</si>
  <si>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</si>
  <si>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</si>
  <si>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</si>
  <si>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</si>
  <si>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</si>
  <si>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</si>
  <si>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</si>
  <si>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</si>
  <si>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</si>
  <si>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</si>
  <si>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</si>
  <si>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</si>
  <si>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</si>
  <si>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</si>
  <si>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</si>
  <si>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</si>
  <si>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</si>
  <si>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</si>
  <si>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</si>
  <si>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</si>
  <si>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</si>
  <si>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</si>
  <si>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</si>
  <si>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</si>
  <si>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</si>
  <si>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</si>
  <si>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</si>
  <si>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</si>
  <si>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</si>
  <si>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</si>
  <si>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</si>
  <si>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</si>
  <si>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</si>
  <si>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</si>
  <si>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</si>
  <si>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</si>
  <si>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</si>
  <si>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</si>
  <si>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</si>
  <si>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</si>
  <si>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</si>
  <si>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</si>
  <si>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</si>
  <si>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</si>
  <si>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</si>
  <si>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</si>
  <si>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</si>
  <si>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</si>
  <si>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</si>
  <si>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</si>
  <si>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</si>
  <si>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</si>
  <si>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</si>
  <si>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</si>
  <si>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</si>
  <si>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</si>
  <si>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</si>
  <si>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</si>
  <si>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</si>
  <si>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</si>
  <si>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</si>
  <si>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</si>
  <si>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</si>
  <si>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</si>
  <si>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</si>
  <si>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</si>
  <si>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</si>
  <si>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</si>
  <si>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</si>
  <si>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</si>
  <si>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</si>
  <si>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</si>
  <si>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</si>
  <si>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</si>
  <si>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</si>
  <si>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</si>
  <si>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</si>
  <si>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</si>
  <si>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</si>
  <si>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</si>
  <si>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</si>
  <si>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</si>
  <si>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</si>
  <si>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</si>
  <si>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</si>
  <si>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</si>
  <si>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</si>
  <si>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</si>
  <si>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</si>
  <si>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</si>
  <si>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</si>
  <si>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</si>
  <si>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</si>
  <si>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</si>
  <si>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</si>
  <si>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</si>
  <si>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</si>
  <si>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</si>
  <si>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</si>
  <si>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</si>
  <si>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</si>
  <si>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</si>
  <si>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</si>
  <si>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</si>
  <si>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</si>
  <si>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</si>
  <si>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</si>
  <si>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</si>
  <si>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</si>
  <si>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</si>
  <si>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</si>
  <si>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</si>
  <si>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</si>
  <si>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</si>
  <si>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</si>
  <si>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</si>
  <si>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</si>
  <si>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</si>
  <si>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</si>
  <si>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</si>
  <si>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</si>
  <si>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</si>
  <si>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</si>
  <si>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</si>
  <si>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</si>
  <si>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</si>
  <si>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</si>
  <si>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</si>
  <si>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</si>
  <si>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</si>
  <si>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</si>
  <si>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</si>
  <si>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</si>
  <si>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</si>
  <si>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</si>
  <si>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</si>
  <si>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</si>
  <si>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</si>
  <si>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</si>
  <si>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</si>
  <si>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</si>
  <si>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</si>
  <si>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</si>
  <si>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</si>
  <si>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</si>
  <si>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</si>
  <si>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</si>
  <si>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</si>
  <si>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</si>
  <si>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</si>
  <si>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</si>
  <si>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</si>
  <si>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</si>
  <si>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</si>
  <si>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</si>
  <si>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</si>
  <si>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</si>
  <si>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</si>
  <si>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</si>
  <si>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</si>
  <si>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</si>
  <si>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</si>
  <si>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</si>
  <si>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</si>
  <si>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</si>
  <si>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</si>
  <si>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</si>
  <si>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</si>
  <si>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</si>
  <si>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</si>
  <si>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</si>
  <si>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</si>
  <si>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</si>
  <si>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</si>
  <si>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</si>
  <si>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</si>
  <si>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</si>
  <si>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</si>
  <si>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</si>
  <si>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</si>
  <si>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</si>
  <si>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</si>
  <si>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</si>
  <si>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</si>
  <si>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</si>
  <si>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</si>
  <si>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</si>
  <si>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</si>
  <si>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</si>
  <si>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</si>
  <si>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</si>
  <si>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</si>
  <si>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</si>
  <si>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</si>
  <si>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</si>
  <si>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</si>
  <si>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</si>
  <si>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</si>
  <si>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</si>
  <si>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</si>
  <si>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</si>
  <si>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</si>
  <si>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</si>
  <si>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</si>
  <si>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</si>
  <si>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</si>
  <si>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</si>
  <si>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</si>
  <si>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</si>
  <si>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</si>
  <si>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</si>
  <si>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</si>
  <si>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</si>
  <si>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</si>
  <si>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</si>
  <si>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</si>
  <si>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</si>
  <si>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</si>
  <si>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</si>
  <si>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</si>
  <si>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</si>
  <si>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</si>
  <si>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</si>
  <si>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</si>
  <si>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</si>
  <si>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</si>
  <si>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</si>
  <si>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</si>
  <si>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</si>
  <si>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</si>
  <si>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</si>
  <si>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</si>
  <si>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</si>
  <si>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</si>
  <si>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</si>
  <si>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</si>
  <si>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</si>
  <si>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</si>
  <si>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</si>
  <si>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</si>
  <si>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</si>
  <si>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</si>
  <si>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</si>
  <si>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</si>
  <si>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</si>
  <si>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</si>
  <si>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</si>
  <si>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</si>
  <si>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</si>
  <si>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</si>
  <si>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</si>
  <si>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</si>
  <si>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</si>
  <si>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</si>
  <si>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</si>
  <si>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</si>
  <si>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</si>
  <si>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</si>
  <si>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</si>
  <si>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</si>
  <si>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</si>
  <si>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</si>
  <si>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</si>
  <si>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</si>
  <si>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</si>
  <si>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</si>
  <si>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</si>
  <si>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</si>
  <si>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</si>
  <si>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</si>
  <si>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</si>
  <si>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</si>
  <si>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</si>
  <si>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</si>
  <si>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</si>
  <si>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</si>
  <si>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</si>
  <si>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</si>
  <si>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</si>
  <si>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</si>
  <si>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</si>
  <si>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</si>
  <si>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</si>
  <si>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</si>
  <si>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</si>
  <si>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</si>
  <si>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</si>
  <si>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</si>
  <si>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</si>
  <si>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</si>
  <si>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</si>
  <si>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</si>
  <si>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</si>
  <si>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</si>
  <si>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</si>
  <si>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</si>
  <si>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</si>
  <si>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</si>
  <si>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</si>
  <si>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</si>
  <si>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</si>
  <si>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</si>
  <si>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</si>
  <si>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</si>
  <si>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</si>
  <si>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</si>
  <si>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</si>
  <si>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</si>
  <si>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</si>
  <si>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</si>
  <si>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</si>
  <si>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</si>
  <si>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</si>
  <si>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</si>
  <si>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</si>
  <si>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</si>
  <si>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</si>
  <si>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</si>
  <si>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</si>
  <si>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</si>
  <si>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</si>
  <si>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</si>
  <si>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</si>
  <si>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</si>
  <si>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</si>
  <si>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</si>
  <si>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</si>
  <si>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</si>
  <si>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</si>
  <si>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</si>
  <si>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</si>
  <si>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</si>
  <si>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</si>
  <si>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</si>
  <si>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</si>
  <si>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</si>
  <si>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</si>
  <si>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</si>
  <si>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</si>
  <si>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</si>
  <si>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</si>
  <si>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</si>
  <si>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</si>
  <si>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</si>
  <si>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</si>
  <si>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</si>
  <si>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</si>
  <si>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</si>
  <si>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</si>
  <si>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</si>
  <si>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</si>
  <si>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</si>
  <si>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</si>
  <si>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</si>
  <si>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</si>
  <si>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</si>
  <si>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</si>
  <si>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</si>
  <si>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</si>
  <si>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</si>
  <si>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</si>
  <si>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</si>
  <si>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</si>
  <si>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</si>
  <si>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</si>
  <si>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</si>
  <si>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</si>
  <si>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</si>
  <si>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</si>
  <si>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</si>
  <si>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</si>
  <si>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</si>
  <si>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</si>
  <si>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</si>
  <si>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</si>
  <si>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</si>
  <si>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</si>
  <si>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</si>
  <si>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</si>
  <si>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</si>
  <si>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</si>
  <si>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</si>
  <si>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</si>
  <si>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</si>
  <si>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</si>
  <si>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</si>
  <si>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</si>
  <si>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</si>
  <si>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</si>
  <si>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</si>
  <si>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</si>
  <si>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</si>
  <si>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</si>
  <si>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</si>
  <si>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</si>
  <si>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</si>
  <si>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</si>
  <si>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</si>
  <si>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</si>
  <si>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</si>
  <si>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</si>
  <si>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</si>
  <si>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</si>
  <si>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</si>
  <si>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</si>
  <si>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</si>
  <si>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</si>
  <si>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</si>
  <si>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</si>
  <si>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</si>
  <si>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</si>
  <si>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</si>
  <si>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</si>
  <si>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</si>
  <si>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</si>
  <si>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</si>
  <si>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</si>
  <si>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</si>
  <si>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</si>
  <si>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</si>
  <si>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</si>
  <si>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</si>
  <si>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</si>
  <si>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</si>
  <si>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</si>
  <si>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</si>
  <si>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</si>
  <si>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</si>
  <si>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</si>
  <si>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</si>
  <si>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</si>
  <si>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</si>
  <si>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</si>
  <si>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</si>
  <si>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</si>
  <si>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</si>
  <si>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</si>
  <si>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</si>
  <si>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</si>
  <si>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</si>
  <si>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</si>
  <si>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</si>
  <si>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</si>
  <si>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</si>
  <si>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</si>
  <si>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</si>
  <si>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</si>
  <si>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</si>
  <si>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</si>
  <si>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</si>
  <si>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</si>
  <si>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</si>
  <si>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</si>
  <si>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</si>
  <si>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</si>
  <si>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</si>
  <si>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</si>
  <si>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</si>
  <si>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</si>
  <si>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</si>
  <si>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</si>
  <si>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</si>
  <si>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</si>
  <si>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</si>
  <si>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</si>
  <si>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</si>
  <si>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</si>
  <si>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</si>
  <si>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</si>
  <si>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</si>
  <si>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</si>
  <si>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</si>
  <si>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</si>
  <si>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</si>
  <si>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</si>
  <si>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</si>
  <si>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</si>
  <si>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</si>
  <si>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</si>
  <si>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</si>
  <si>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</si>
  <si>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</si>
  <si>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</si>
  <si>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</si>
  <si>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</si>
  <si>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</si>
  <si>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</si>
  <si>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</si>
  <si>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</si>
  <si>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</si>
  <si>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</si>
  <si>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</si>
  <si>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</si>
  <si>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</si>
  <si>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</si>
  <si>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</si>
  <si>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</si>
  <si>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</si>
  <si>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</si>
  <si>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</si>
  <si>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</si>
  <si>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</si>
  <si>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</si>
  <si>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</si>
  <si>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</si>
  <si>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</si>
  <si>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</si>
  <si>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</si>
  <si>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</si>
  <si>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</si>
  <si>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</si>
  <si>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</si>
  <si>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</si>
  <si>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</si>
  <si>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</si>
  <si>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</si>
  <si>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</si>
  <si>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</si>
  <si>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</si>
  <si>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</si>
  <si>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</si>
  <si>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</si>
  <si>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</si>
  <si>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</si>
  <si>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</si>
  <si>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</si>
  <si>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</si>
  <si>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</si>
  <si>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</si>
  <si>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</si>
  <si>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</si>
  <si>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</si>
  <si>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</si>
  <si>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</si>
  <si>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</si>
  <si>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</si>
  <si>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</si>
  <si>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</si>
  <si>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</si>
  <si>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</si>
  <si>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</si>
  <si>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</si>
  <si>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</si>
  <si>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</si>
  <si>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</si>
  <si>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</si>
  <si>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</si>
  <si>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</si>
  <si>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</si>
  <si>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</si>
  <si>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</si>
  <si>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</si>
  <si>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</si>
  <si>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</si>
  <si>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</si>
  <si>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</si>
  <si>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</si>
  <si>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</si>
  <si>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</si>
  <si>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</si>
  <si>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</si>
  <si>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</si>
  <si>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</si>
  <si>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</si>
  <si>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</si>
  <si>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</si>
  <si>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</si>
  <si>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</si>
  <si>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</si>
  <si>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</si>
  <si>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</si>
  <si>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</si>
  <si>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</si>
  <si>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</si>
  <si>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</si>
  <si>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</si>
  <si>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</si>
  <si>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</si>
  <si>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</si>
  <si>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</si>
  <si>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</si>
  <si>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</si>
  <si>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</si>
  <si>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</si>
  <si>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</si>
  <si>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</si>
  <si>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</si>
  <si>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</si>
  <si>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</si>
  <si>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</si>
  <si>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</si>
  <si>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</si>
  <si>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</si>
  <si>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</si>
  <si>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</si>
  <si>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</si>
  <si>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</si>
  <si>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</si>
  <si>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</si>
  <si>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</si>
  <si>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</si>
  <si>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</si>
  <si>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</si>
  <si>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</si>
  <si>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</si>
  <si>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</si>
  <si>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</si>
  <si>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</si>
  <si>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</si>
  <si>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</si>
  <si>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</si>
  <si>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</si>
  <si>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</si>
  <si>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</si>
  <si>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</si>
  <si>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</si>
  <si>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</si>
  <si>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</si>
  <si>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</si>
  <si>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</si>
  <si>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</si>
  <si>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</si>
  <si>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</si>
  <si>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</si>
  <si>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</si>
  <si>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</si>
  <si>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</si>
  <si>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</si>
  <si>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</si>
  <si>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</si>
  <si>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</si>
  <si>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</si>
  <si>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</si>
  <si>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</si>
  <si>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</si>
  <si>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</si>
  <si>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</si>
  <si>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</si>
  <si>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</si>
  <si>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</si>
  <si>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</si>
  <si>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</si>
  <si>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</si>
  <si>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</si>
  <si>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</si>
  <si>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</si>
  <si>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</si>
  <si>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</si>
  <si>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</si>
  <si>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</si>
  <si>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</si>
  <si>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</si>
  <si>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</si>
  <si>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</si>
  <si>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</si>
  <si>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</si>
  <si>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</si>
  <si>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</si>
  <si>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</si>
  <si>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</si>
  <si>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</si>
  <si>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</si>
  <si>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</si>
  <si>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</si>
  <si>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</si>
  <si>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</si>
  <si>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</si>
  <si>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</si>
  <si>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</si>
  <si>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</si>
  <si>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</si>
  <si>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</si>
  <si>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</si>
  <si>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</si>
  <si>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</si>
  <si>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</si>
  <si>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</si>
  <si>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</si>
  <si>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</si>
  <si>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</si>
  <si>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</si>
  <si>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</si>
  <si>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</si>
  <si>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</si>
  <si>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</si>
  <si>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</si>
  <si>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</si>
  <si>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</si>
  <si>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</si>
  <si>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</si>
  <si>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</si>
  <si>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</si>
  <si>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</si>
  <si>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</si>
  <si>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</si>
  <si>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</si>
  <si>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</si>
  <si>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</si>
  <si>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</si>
  <si>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</si>
  <si>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</si>
  <si>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</si>
  <si>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</si>
  <si>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</si>
  <si>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</si>
  <si>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</si>
  <si>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</si>
  <si>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</si>
  <si>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</si>
  <si>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</si>
  <si>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</si>
  <si>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</si>
  <si>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</si>
  <si>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</si>
  <si>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</si>
  <si>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</si>
  <si>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</si>
  <si>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</si>
  <si>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</si>
  <si>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</si>
  <si>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</si>
  <si>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</si>
  <si>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</si>
  <si>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</si>
  <si>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</si>
  <si>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</si>
  <si>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</si>
  <si>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</si>
  <si>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</si>
  <si>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</si>
  <si>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</si>
  <si>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</si>
  <si>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</si>
  <si>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</si>
  <si>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</si>
  <si>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</si>
  <si>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</si>
  <si>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</si>
  <si>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</si>
  <si>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</si>
  <si>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</si>
  <si>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</si>
  <si>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</si>
  <si>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</si>
  <si>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</si>
  <si>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</si>
  <si>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</si>
  <si>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</si>
  <si>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</si>
  <si>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</si>
  <si>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</si>
  <si>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</si>
  <si>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</si>
  <si>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</si>
  <si>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</si>
  <si>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</si>
  <si>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</si>
  <si>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</si>
  <si>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</si>
  <si>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</si>
  <si>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</si>
  <si>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</si>
  <si>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</si>
  <si>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</si>
  <si>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</si>
  <si>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</si>
  <si>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</si>
  <si>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</si>
  <si>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</si>
  <si>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</si>
  <si>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</si>
  <si>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</si>
  <si>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</si>
  <si>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</si>
  <si>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</si>
  <si>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</si>
  <si>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</si>
  <si>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</si>
  <si>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</si>
  <si>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</si>
  <si>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</si>
  <si>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</si>
  <si>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</si>
  <si>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</si>
  <si>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</si>
  <si>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</si>
  <si>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</si>
  <si>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</si>
  <si>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</si>
  <si>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</si>
  <si>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</si>
  <si>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</si>
  <si>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</si>
  <si>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</si>
  <si>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</si>
  <si>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</si>
  <si>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</si>
  <si>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</si>
  <si>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</si>
  <si>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</si>
  <si>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</si>
  <si>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</si>
  <si>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</si>
  <si>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</si>
  <si>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</si>
  <si>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</si>
  <si>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</si>
  <si>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</si>
  <si>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</si>
  <si>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</si>
  <si>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</si>
  <si>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</si>
  <si>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</si>
  <si>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</si>
  <si>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</si>
  <si>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</si>
  <si>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</si>
  <si>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</si>
  <si>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</si>
  <si>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</si>
  <si>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</si>
  <si>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</si>
  <si>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</si>
  <si>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</si>
  <si>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</si>
  <si>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</si>
  <si>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</si>
  <si>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</si>
  <si>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</si>
  <si>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</si>
  <si>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</si>
  <si>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</si>
  <si>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</si>
  <si>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</si>
  <si>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</si>
  <si>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</si>
  <si>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</si>
  <si>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</si>
  <si>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</si>
  <si>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</si>
  <si>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</si>
  <si>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</si>
  <si>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</si>
  <si>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</si>
  <si>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</si>
  <si>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</si>
  <si>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</si>
  <si>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</si>
  <si>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</si>
  <si>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</si>
  <si>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</si>
  <si>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</si>
  <si>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</si>
  <si>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</si>
  <si>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</si>
  <si>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</si>
  <si>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</si>
  <si>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</si>
  <si>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</si>
  <si>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</si>
  <si>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</si>
  <si>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</si>
  <si>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</si>
  <si>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</si>
  <si>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</si>
  <si>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</si>
  <si>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</si>
  <si>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</si>
  <si>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</si>
  <si>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</si>
  <si>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</si>
  <si>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</si>
  <si>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</si>
  <si>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</si>
  <si>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</si>
  <si>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</si>
  <si>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</si>
  <si>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</si>
  <si>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</si>
  <si>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</si>
  <si>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</si>
  <si>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</si>
  <si>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</si>
  <si>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</si>
  <si>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</si>
  <si>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</si>
  <si>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</si>
  <si>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</si>
  <si>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</si>
  <si>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</si>
  <si>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</si>
  <si>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</si>
  <si>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</si>
  <si>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</si>
  <si>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</si>
  <si>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</si>
  <si>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</si>
  <si>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</si>
  <si>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</si>
  <si>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</si>
  <si>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</si>
  <si>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</si>
  <si>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</si>
  <si>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</si>
  <si>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</si>
  <si>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</si>
  <si>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</si>
  <si>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</si>
  <si>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</si>
  <si>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</si>
  <si>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</si>
  <si>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</si>
  <si>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</si>
  <si>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</si>
  <si>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</si>
  <si>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</si>
  <si>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</si>
  <si>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</si>
  <si>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</si>
  <si>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</si>
  <si>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</si>
  <si>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</si>
  <si>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</si>
  <si>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</si>
  <si>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</si>
  <si>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</si>
  <si>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</si>
  <si>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</si>
  <si>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</si>
  <si>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</si>
  <si>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</si>
  <si>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</si>
  <si>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</si>
  <si>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</si>
  <si>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</si>
  <si>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</si>
  <si>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</si>
  <si>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</si>
  <si>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</si>
  <si>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</si>
  <si>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</si>
  <si>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</si>
  <si>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</si>
  <si>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</si>
  <si>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</si>
  <si>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</si>
  <si>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</si>
  <si>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</si>
  <si>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</si>
  <si>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</si>
  <si>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</si>
  <si>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</si>
  <si>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</si>
  <si>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</si>
  <si>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</si>
  <si>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</si>
  <si>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</si>
  <si>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</si>
  <si>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</si>
  <si>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</si>
  <si>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</si>
  <si>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</si>
  <si>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</si>
  <si>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</si>
  <si>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</si>
  <si>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</si>
  <si>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</si>
  <si>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</si>
  <si>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</si>
  <si>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</si>
  <si>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</si>
  <si>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</si>
  <si>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</si>
  <si>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</si>
  <si>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</si>
  <si>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</si>
  <si>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</si>
  <si>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</si>
  <si>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</si>
  <si>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</si>
  <si>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</si>
  <si>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</si>
  <si>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</si>
  <si>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</si>
  <si>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</si>
  <si>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</si>
  <si>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</si>
  <si>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</si>
  <si>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</si>
  <si>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</si>
  <si>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</si>
  <si>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</si>
  <si>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</si>
  <si>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</si>
  <si>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</si>
  <si>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</si>
  <si>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</si>
  <si>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</si>
  <si>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</si>
  <si>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</si>
  <si>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</si>
  <si>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</si>
  <si>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</si>
  <si>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</si>
  <si>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</si>
  <si>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</si>
  <si>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</si>
  <si>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</si>
  <si>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</si>
  <si>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</si>
  <si>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</si>
  <si>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</si>
  <si>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</si>
  <si>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</si>
  <si>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</si>
  <si>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</si>
  <si>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</si>
  <si>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</si>
  <si>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</si>
  <si>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</si>
  <si>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</si>
  <si>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</si>
  <si>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</si>
  <si>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</si>
  <si>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</si>
  <si>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</si>
  <si>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</si>
  <si>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</si>
  <si>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</si>
  <si>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</si>
  <si>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</si>
  <si>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</si>
  <si>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</si>
  <si>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</si>
  <si>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</si>
  <si>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</si>
  <si>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</si>
  <si>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</si>
  <si>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</si>
  <si>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</si>
  <si>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</si>
  <si>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</si>
  <si>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</si>
  <si>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</si>
  <si>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</si>
  <si>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</si>
  <si>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</si>
  <si>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</si>
  <si>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</si>
  <si>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</si>
  <si>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</si>
  <si>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</si>
  <si>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</si>
  <si>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</si>
  <si>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</si>
  <si>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</si>
  <si>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</si>
  <si>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</si>
  <si>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</si>
  <si>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</si>
  <si>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</si>
  <si>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</si>
  <si>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</si>
  <si>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</si>
  <si>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</si>
  <si>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</si>
  <si>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</si>
  <si>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</si>
  <si>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</si>
  <si>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</si>
  <si>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</si>
  <si>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</si>
  <si>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</si>
  <si>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</si>
  <si>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</si>
  <si>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</si>
  <si>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</si>
  <si>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</si>
  <si>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</si>
  <si>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</si>
  <si>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</si>
  <si>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</si>
  <si>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</si>
  <si>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</si>
  <si>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</si>
  <si>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</si>
  <si>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</si>
  <si>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</si>
  <si>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</si>
  <si>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</si>
  <si>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</si>
  <si>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</si>
  <si>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</si>
  <si>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</si>
  <si>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</si>
  <si>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</si>
  <si>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</si>
  <si>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</si>
  <si>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</si>
  <si>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</si>
  <si>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</si>
  <si>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</si>
  <si>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</si>
  <si>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</si>
  <si>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</si>
  <si>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</si>
  <si>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</si>
  <si>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</si>
  <si>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</si>
  <si>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</si>
  <si>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</si>
  <si>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</si>
  <si>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</si>
  <si>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</si>
  <si>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</si>
  <si>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</si>
  <si>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</si>
  <si>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</si>
  <si>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</si>
  <si>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</si>
  <si>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</si>
  <si>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</si>
  <si>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</si>
  <si>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</si>
  <si>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</si>
  <si>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</si>
  <si>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</si>
  <si>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</si>
  <si>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</si>
  <si>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</si>
  <si>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</si>
  <si>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</si>
  <si>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</si>
  <si>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</si>
  <si>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</si>
  <si>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</si>
  <si>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</si>
  <si>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</si>
  <si>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</si>
  <si>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</si>
  <si>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</si>
  <si>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</si>
  <si>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</si>
  <si>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</si>
  <si>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</si>
  <si>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</si>
  <si>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</si>
  <si>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</si>
  <si>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</si>
  <si>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</si>
  <si>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</si>
  <si>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</si>
  <si>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</si>
  <si>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</si>
  <si>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</si>
  <si>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</si>
  <si>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</si>
  <si>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</si>
  <si>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</si>
  <si>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</si>
  <si>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</si>
  <si>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</si>
  <si>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</si>
  <si>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</si>
  <si>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</si>
  <si>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</si>
  <si>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</si>
  <si>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</si>
  <si>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</si>
  <si>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</si>
  <si>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</si>
  <si>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</si>
  <si>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</si>
  <si>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</si>
  <si>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</si>
  <si>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</si>
  <si>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</si>
  <si>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</si>
  <si>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</si>
  <si>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</si>
  <si>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</si>
  <si>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</si>
  <si>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</si>
  <si>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</si>
  <si>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</si>
  <si>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</si>
  <si>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</si>
  <si>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</si>
  <si>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</si>
  <si>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</si>
  <si>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</si>
  <si>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</si>
  <si>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</si>
  <si>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</si>
  <si>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</si>
  <si>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</si>
  <si>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</si>
  <si>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</si>
  <si>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</si>
  <si>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</si>
  <si>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</si>
  <si>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</si>
  <si>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</si>
  <si>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</si>
  <si>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</si>
  <si>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</si>
  <si>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</si>
  <si>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</si>
  <si>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</si>
  <si>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</si>
  <si>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</si>
  <si>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</si>
  <si>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</si>
  <si>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</si>
  <si>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</si>
  <si>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</si>
  <si>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</si>
  <si>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</si>
  <si>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</si>
  <si>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</si>
  <si>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</si>
  <si>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</si>
  <si>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</si>
  <si>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</si>
  <si>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</si>
  <si>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</si>
  <si>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</si>
  <si>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</si>
  <si>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</si>
  <si>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</si>
  <si>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</si>
  <si>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</si>
  <si>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</si>
  <si>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</si>
  <si>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</si>
  <si>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</si>
  <si>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</si>
  <si>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</si>
  <si>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</si>
  <si>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</si>
  <si>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</si>
  <si>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</si>
  <si>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</si>
  <si>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</si>
  <si>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</si>
  <si>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</si>
  <si>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</si>
  <si>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</si>
  <si>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</si>
  <si>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</si>
  <si>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</si>
  <si>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</si>
  <si>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</si>
  <si>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</si>
  <si>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</si>
  <si>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</si>
  <si>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</si>
  <si>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</si>
  <si>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</si>
  <si>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</si>
  <si>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</si>
  <si>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</si>
  <si>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</si>
  <si>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</si>
  <si>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</si>
  <si>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</si>
  <si>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</si>
  <si>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</si>
  <si>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</si>
  <si>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</si>
  <si>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</si>
  <si>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</si>
  <si>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</si>
  <si>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</si>
  <si>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</si>
  <si>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</si>
  <si>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</si>
  <si>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</si>
  <si>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</si>
  <si>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</si>
  <si>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</si>
  <si>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</si>
  <si>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</si>
  <si>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</si>
  <si>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</si>
  <si>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</si>
  <si>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</si>
  <si>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</si>
  <si>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</si>
  <si>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</si>
  <si>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</si>
  <si>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</si>
  <si>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</si>
  <si>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</si>
  <si>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</si>
  <si>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</si>
  <si>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</si>
  <si>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</si>
  <si>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</si>
  <si>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</si>
  <si>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</si>
  <si>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</si>
  <si>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</si>
  <si>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</si>
  <si>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</si>
  <si>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</si>
  <si>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</si>
  <si>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</si>
  <si>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</si>
  <si>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</si>
  <si>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</si>
  <si>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</si>
  <si>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</si>
  <si>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</si>
  <si>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</si>
  <si>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</si>
  <si>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</si>
  <si>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</si>
  <si>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</si>
  <si>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</si>
  <si>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</si>
  <si>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</si>
  <si>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</si>
  <si>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</si>
  <si>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</si>
  <si>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</si>
  <si>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</si>
  <si>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</si>
  <si>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</si>
  <si>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</si>
  <si>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</si>
  <si>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</si>
  <si>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</si>
  <si>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</si>
  <si>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</si>
  <si>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</si>
  <si>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</si>
  <si>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</si>
  <si>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</si>
  <si>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</si>
  <si>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</si>
  <si>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</si>
  <si>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</si>
  <si>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</si>
  <si>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</si>
  <si>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</si>
  <si>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</si>
  <si>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</si>
  <si>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</si>
  <si>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</si>
  <si>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</si>
  <si>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</si>
  <si>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</si>
  <si>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</si>
  <si>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</si>
  <si>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</si>
  <si>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</si>
  <si>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</si>
  <si>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</si>
  <si>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</si>
  <si>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</si>
  <si>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</si>
  <si>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</si>
  <si>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</si>
  <si>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</si>
  <si>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</si>
  <si>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</si>
  <si>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</si>
  <si>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</si>
  <si>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</si>
  <si>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</si>
  <si>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</si>
  <si>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</si>
  <si>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</si>
  <si>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</si>
  <si>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</si>
  <si>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</si>
  <si>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</si>
  <si>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</si>
  <si>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</si>
  <si>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</si>
  <si>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</si>
  <si>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</si>
  <si>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</si>
  <si>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</si>
  <si>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</si>
  <si>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</si>
  <si>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</si>
  <si>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</si>
  <si>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</si>
  <si>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</si>
  <si>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</si>
  <si>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</si>
  <si>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</si>
  <si>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</si>
  <si>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</si>
  <si>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</si>
  <si>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</si>
  <si>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</si>
  <si>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</si>
  <si>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</si>
  <si>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</si>
  <si>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</si>
  <si>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</si>
  <si>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</si>
  <si>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</si>
  <si>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</si>
  <si>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</si>
  <si>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</si>
  <si>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</si>
  <si>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</si>
  <si>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</si>
  <si>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</si>
  <si>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</si>
  <si>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</si>
  <si>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</si>
  <si>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</si>
  <si>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</si>
  <si>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</si>
  <si>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</si>
  <si>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</si>
  <si>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</si>
  <si>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</si>
  <si>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</si>
  <si>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</si>
  <si>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</si>
  <si>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</si>
  <si>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</si>
  <si>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</si>
  <si>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</si>
  <si>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</si>
  <si>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</si>
  <si>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</si>
  <si>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</si>
  <si>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</si>
  <si>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</si>
  <si>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</si>
  <si>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</si>
  <si>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</si>
  <si>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</si>
  <si>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</si>
  <si>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</si>
  <si>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</si>
  <si>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</si>
  <si>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</si>
  <si>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</si>
  <si>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</si>
  <si>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</si>
  <si>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</si>
  <si>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</si>
  <si>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</si>
  <si>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</si>
  <si>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</si>
  <si>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</si>
  <si>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</si>
  <si>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</si>
  <si>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</si>
  <si>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</si>
  <si>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</si>
  <si>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</si>
  <si>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</si>
  <si>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</si>
  <si>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</si>
  <si>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</si>
  <si>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</si>
  <si>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</si>
  <si>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</si>
  <si>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</si>
  <si>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</si>
  <si>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</si>
  <si>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</si>
  <si>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</si>
  <si>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</si>
  <si>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</si>
  <si>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</si>
  <si>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</si>
  <si>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</si>
  <si>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</si>
  <si>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</si>
  <si>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</si>
  <si>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</si>
  <si>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</si>
  <si>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</si>
  <si>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</si>
  <si>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</si>
  <si>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</si>
  <si>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</si>
  <si>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</si>
  <si>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</si>
  <si>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</si>
  <si>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</si>
  <si>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</si>
  <si>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</si>
  <si>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</si>
  <si>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</si>
  <si>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</si>
  <si>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</si>
  <si>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</si>
  <si>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</si>
  <si>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</si>
  <si>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</si>
  <si>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</si>
  <si>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</si>
  <si>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</si>
  <si>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</si>
  <si>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</si>
  <si>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</si>
  <si>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</si>
  <si>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</si>
  <si>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</si>
  <si>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</si>
  <si>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</si>
  <si>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</si>
  <si>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</si>
  <si>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</si>
  <si>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</si>
  <si>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</si>
  <si>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</si>
  <si>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</si>
  <si>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</si>
  <si>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</si>
  <si>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</si>
  <si>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</si>
  <si>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</si>
  <si>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</si>
  <si>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</si>
  <si>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</si>
  <si>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</si>
  <si>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</si>
  <si>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</si>
  <si>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</si>
  <si>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</si>
  <si>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</si>
  <si>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</si>
  <si>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</si>
  <si>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</si>
  <si>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</si>
  <si>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</si>
  <si>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</si>
  <si>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</si>
  <si>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</si>
  <si>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</si>
  <si>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</si>
  <si>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</si>
  <si>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</si>
  <si>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</si>
  <si>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</si>
  <si>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</si>
  <si>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</si>
  <si>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</si>
  <si>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</si>
  <si>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</si>
  <si>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</si>
  <si>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</si>
  <si>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</si>
  <si>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</si>
  <si>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</si>
  <si>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</si>
  <si>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</si>
  <si>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</si>
  <si>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</si>
  <si>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</si>
  <si>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</si>
  <si>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</si>
  <si>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</si>
  <si>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</si>
  <si>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</si>
  <si>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</si>
  <si>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</si>
  <si>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</si>
  <si>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</si>
  <si>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</si>
  <si>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</si>
  <si>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</si>
  <si>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</si>
  <si>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</si>
  <si>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</si>
  <si>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</si>
  <si>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</si>
  <si>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</si>
  <si>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</si>
  <si>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</si>
  <si>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</si>
  <si>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</si>
  <si>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</si>
  <si>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</si>
  <si>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</si>
  <si>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</si>
  <si>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</si>
  <si>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</si>
  <si>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</si>
  <si>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</si>
  <si>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</si>
  <si>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</si>
  <si>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</si>
  <si>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</si>
  <si>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</si>
  <si>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</si>
  <si>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</si>
  <si>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</si>
  <si>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</si>
  <si>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</si>
  <si>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</si>
  <si>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</si>
  <si>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</si>
  <si>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</si>
  <si>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</si>
  <si>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</si>
  <si>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</si>
  <si>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</si>
  <si>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</si>
  <si>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</si>
  <si>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</si>
  <si>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</si>
  <si>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</si>
  <si>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</si>
  <si>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</si>
  <si>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</si>
  <si>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</si>
  <si>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</si>
  <si>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</si>
  <si>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</si>
  <si>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</si>
  <si>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</si>
  <si>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</si>
  <si>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</si>
  <si>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</si>
  <si>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</si>
  <si>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</si>
  <si>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</si>
  <si>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</si>
  <si>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</si>
  <si>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</si>
  <si>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</si>
  <si>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</si>
  <si>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</si>
  <si>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</si>
  <si>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</si>
  <si>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</si>
  <si>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</si>
  <si>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</si>
  <si>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</si>
  <si>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</si>
  <si>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</si>
  <si>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</si>
  <si>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</si>
  <si>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</si>
  <si>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</si>
  <si>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</si>
  <si>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</si>
  <si>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</si>
  <si>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</si>
  <si>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</si>
  <si>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</si>
  <si>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</si>
  <si>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</si>
  <si>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</si>
  <si>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</si>
  <si>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</si>
  <si>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</si>
  <si>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</si>
  <si>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</si>
  <si>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</si>
  <si>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</si>
  <si>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</si>
  <si>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</si>
  <si>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</si>
  <si>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</si>
  <si>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</si>
  <si>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</si>
  <si>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</si>
  <si>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</si>
  <si>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</si>
  <si>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</si>
  <si>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</si>
  <si>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</si>
  <si>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</si>
  <si>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</si>
  <si>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</si>
  <si>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</si>
  <si>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</si>
  <si>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</si>
  <si>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</si>
  <si>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</si>
  <si>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</si>
  <si>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</si>
  <si>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</si>
  <si>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</si>
  <si>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</si>
  <si>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</si>
  <si>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</si>
  <si>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</si>
  <si>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</si>
  <si>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</si>
  <si>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</si>
  <si>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</si>
  <si>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</si>
  <si>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</si>
  <si>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</si>
  <si>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</si>
  <si>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</si>
  <si>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</si>
  <si>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</si>
  <si>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</si>
  <si>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</si>
  <si>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</si>
  <si>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</si>
  <si>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</si>
  <si>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</si>
  <si>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</si>
  <si>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</si>
  <si>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</si>
  <si>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</si>
  <si>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</si>
  <si>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</si>
  <si>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</si>
  <si>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</si>
  <si>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</si>
  <si>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</si>
  <si>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</si>
  <si>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</si>
  <si>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</si>
  <si>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</si>
  <si>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</si>
  <si>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</si>
  <si>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</si>
  <si>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</si>
  <si>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</si>
  <si>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</si>
  <si>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</si>
  <si>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</si>
  <si>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</si>
  <si>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</si>
  <si>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</si>
  <si>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</si>
  <si>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</si>
  <si>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</si>
  <si>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</si>
  <si>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</si>
  <si>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</si>
  <si>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</si>
  <si>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</si>
  <si>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</si>
  <si>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</si>
  <si>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</si>
  <si>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</si>
  <si>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</si>
  <si>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</si>
  <si>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</si>
  <si>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</si>
  <si>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</si>
  <si>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</si>
  <si>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</si>
  <si>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</si>
  <si>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</si>
  <si>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</si>
  <si>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</si>
  <si>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</si>
  <si>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</si>
  <si>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</si>
  <si>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</si>
  <si>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</si>
  <si>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</si>
  <si>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</si>
  <si>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</si>
  <si>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</si>
  <si>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</si>
  <si>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</si>
  <si>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</si>
  <si>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</si>
  <si>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</si>
  <si>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</si>
  <si>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</si>
  <si>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</si>
  <si>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</si>
  <si>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</si>
  <si>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</si>
  <si>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</si>
  <si>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</si>
  <si>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</si>
  <si>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</si>
  <si>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</si>
  <si>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</si>
  <si>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</si>
  <si>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</si>
  <si>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</si>
  <si>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</si>
  <si>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</si>
  <si>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</si>
  <si>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</si>
  <si>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</si>
  <si>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</si>
  <si>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</si>
  <si>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</si>
  <si>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</si>
  <si>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</si>
  <si>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</si>
  <si>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</si>
  <si>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</si>
  <si>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</si>
  <si>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</si>
  <si>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</si>
  <si>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</si>
  <si>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</si>
  <si>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</si>
  <si>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</si>
  <si>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</si>
  <si>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</si>
  <si>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</si>
  <si>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</si>
  <si>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</si>
  <si>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</si>
  <si>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</si>
  <si>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</si>
  <si>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</si>
  <si>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</si>
  <si>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</si>
  <si>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</si>
  <si>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</si>
  <si>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</si>
  <si>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</si>
  <si>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</si>
  <si>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</si>
  <si>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</si>
  <si>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</si>
  <si>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</si>
  <si>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</si>
  <si>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</si>
  <si>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</si>
  <si>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</si>
  <si>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</si>
  <si>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</si>
  <si>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</si>
  <si>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</si>
  <si>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</si>
  <si>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</si>
  <si>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</si>
  <si>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</si>
  <si>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</si>
  <si>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</si>
  <si>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</si>
  <si>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</si>
  <si>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</si>
  <si>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</si>
  <si>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</si>
  <si>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</si>
  <si>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</si>
  <si>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</si>
  <si>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</si>
  <si>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</si>
  <si>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</si>
  <si>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</si>
  <si>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</si>
  <si>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</si>
  <si>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</si>
  <si>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</si>
  <si>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</si>
  <si>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</si>
  <si>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</si>
  <si>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</si>
  <si>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</si>
  <si>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</si>
  <si>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</si>
  <si>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</si>
  <si>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</si>
  <si>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</si>
  <si>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</si>
  <si>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</si>
  <si>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</si>
  <si>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</si>
  <si>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</si>
  <si>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</si>
  <si>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</si>
  <si>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</si>
  <si>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</si>
  <si>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</si>
  <si>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</si>
  <si>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</si>
  <si>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</si>
  <si>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</si>
  <si>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</si>
  <si>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</si>
  <si>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</si>
  <si>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</si>
  <si>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</si>
  <si>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</si>
  <si>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</si>
  <si>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</si>
  <si>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</si>
  <si>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</si>
  <si>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</si>
  <si>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</si>
  <si>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</si>
  <si>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</si>
  <si>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</si>
  <si>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</si>
  <si>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</si>
  <si>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</si>
  <si>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</si>
  <si>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</si>
  <si>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</si>
  <si>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</si>
  <si>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</si>
  <si>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</si>
  <si>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</si>
  <si>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</si>
  <si>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</si>
  <si>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</si>
  <si>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</si>
  <si>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</si>
  <si>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</si>
  <si>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</si>
  <si>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</si>
  <si>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</si>
  <si>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</si>
  <si>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</si>
  <si>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</si>
  <si>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</si>
  <si>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</si>
  <si>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</si>
  <si>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</si>
  <si>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</si>
  <si>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</si>
  <si>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</si>
  <si>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</si>
  <si>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</si>
  <si>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</si>
  <si>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</si>
  <si>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</si>
  <si>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</si>
  <si>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</si>
  <si>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</si>
  <si>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</si>
  <si>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</si>
  <si>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</si>
  <si>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</si>
  <si>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</si>
  <si>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</si>
  <si>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</si>
  <si>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</si>
  <si>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</si>
  <si>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</si>
  <si>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</si>
  <si>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</si>
  <si>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</si>
  <si>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</si>
  <si>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</si>
  <si>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</si>
  <si>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</si>
  <si>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</si>
  <si>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</si>
  <si>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</si>
  <si>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</si>
  <si>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</si>
  <si>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</si>
  <si>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</si>
  <si>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</si>
  <si>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</si>
  <si>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</si>
  <si>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</si>
  <si>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</si>
  <si>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</si>
  <si>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</si>
  <si>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</si>
  <si>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</si>
  <si>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</si>
  <si>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</si>
  <si>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</si>
  <si>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</si>
  <si>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</si>
  <si>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</si>
  <si>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</si>
  <si>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</si>
  <si>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</si>
  <si>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</si>
  <si>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</si>
  <si>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</si>
  <si>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</si>
  <si>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</si>
  <si>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</si>
  <si>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</si>
  <si>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</si>
  <si>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</si>
  <si>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</si>
  <si>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</si>
  <si>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</si>
  <si>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</si>
  <si>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</si>
  <si>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</si>
  <si>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</si>
  <si>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</si>
  <si>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</si>
  <si>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</si>
  <si>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</si>
  <si>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</si>
  <si>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</si>
  <si>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</si>
  <si>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</si>
  <si>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</si>
  <si>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</si>
  <si>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</si>
  <si>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</si>
  <si>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</si>
  <si>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</si>
  <si>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</si>
  <si>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</si>
  <si>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</si>
  <si>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</si>
  <si>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</si>
  <si>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</si>
  <si>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</si>
  <si>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</si>
  <si>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</si>
  <si>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</si>
  <si>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</si>
  <si>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</si>
  <si>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</si>
  <si>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</si>
  <si>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</si>
  <si>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</si>
  <si>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</si>
  <si>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</si>
  <si>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</si>
  <si>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</si>
  <si>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</si>
  <si>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</si>
  <si>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</si>
  <si>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</si>
  <si>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</si>
  <si>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</si>
  <si>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</si>
  <si>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</si>
  <si>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</si>
  <si>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</si>
  <si>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</si>
  <si>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</si>
  <si>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</si>
  <si>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</si>
  <si>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</si>
  <si>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</si>
  <si>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</si>
  <si>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</si>
  <si>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</si>
  <si>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</si>
  <si>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</si>
  <si>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</si>
  <si>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</si>
  <si>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</si>
  <si>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</si>
  <si>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</si>
  <si>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</si>
  <si>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</si>
  <si>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</si>
  <si>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</si>
  <si>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</si>
  <si>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</si>
  <si>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</si>
  <si>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</si>
  <si>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</si>
  <si>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</si>
  <si>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</si>
  <si>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</si>
  <si>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</si>
  <si>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</si>
  <si>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</si>
  <si>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</si>
  <si>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</si>
  <si>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</si>
  <si>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</si>
  <si>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</si>
  <si>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</si>
  <si>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</si>
  <si>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</si>
  <si>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</si>
  <si>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</si>
  <si>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</si>
  <si>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</si>
  <si>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</si>
  <si>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</si>
  <si>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</si>
  <si>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</si>
  <si>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</si>
  <si>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</si>
  <si>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</si>
  <si>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</si>
  <si>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</si>
  <si>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</si>
  <si>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</si>
  <si>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</si>
  <si>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</si>
  <si>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</si>
  <si>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</si>
  <si>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</si>
  <si>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</si>
  <si>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</si>
  <si>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</si>
  <si>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</si>
  <si>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</si>
  <si>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</si>
  <si>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</si>
  <si>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</si>
  <si>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</si>
  <si>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</si>
  <si>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</si>
  <si>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</si>
  <si>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</si>
  <si>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</si>
  <si>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</si>
  <si>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</si>
  <si>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</si>
  <si>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</si>
  <si>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</si>
  <si>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</si>
  <si>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</si>
  <si>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</si>
  <si>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</si>
  <si>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</si>
  <si>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</si>
  <si>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</si>
  <si>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</si>
  <si>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</si>
  <si>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</si>
  <si>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</si>
  <si>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</si>
  <si>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</si>
  <si>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</si>
  <si>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</si>
  <si>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</si>
  <si>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</si>
  <si>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</si>
  <si>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</si>
  <si>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</si>
  <si>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</si>
  <si>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</si>
  <si>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</si>
  <si>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</si>
  <si>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</si>
  <si>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</si>
  <si>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</si>
  <si>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</si>
  <si>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</si>
  <si>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</si>
  <si>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</si>
  <si>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</si>
  <si>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</si>
  <si>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</si>
  <si>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</si>
  <si>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</si>
  <si>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</si>
  <si>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</si>
  <si>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</si>
  <si>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</si>
  <si>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</si>
  <si>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</si>
  <si>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</si>
  <si>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</si>
  <si>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</si>
  <si>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</si>
  <si>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</si>
  <si>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</si>
  <si>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</si>
  <si>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</si>
  <si>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</si>
  <si>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</si>
  <si>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</si>
  <si>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</si>
  <si>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</si>
  <si>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</si>
  <si>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</si>
  <si>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</si>
  <si>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</si>
  <si>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</si>
  <si>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</si>
  <si>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</si>
  <si>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</si>
  <si>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</si>
  <si>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</si>
  <si>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</si>
  <si>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</si>
  <si>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</si>
  <si>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</si>
  <si>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</si>
  <si>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</si>
  <si>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</si>
  <si>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</si>
  <si>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</si>
  <si>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</si>
  <si>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</si>
  <si>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</si>
  <si>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</si>
  <si>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</si>
  <si>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</si>
  <si>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</si>
  <si>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</si>
  <si>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</si>
  <si>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</si>
  <si>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</si>
  <si>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</si>
  <si>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</si>
  <si>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</si>
  <si>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</si>
  <si>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</si>
  <si>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</si>
  <si>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</si>
  <si>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</si>
  <si>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</si>
  <si>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</si>
  <si>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</si>
  <si>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</si>
  <si>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</si>
  <si>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</si>
  <si>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</si>
  <si>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</si>
  <si>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</si>
  <si>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</si>
  <si>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</si>
  <si>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</si>
  <si>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</si>
  <si>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</si>
  <si>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</si>
  <si>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</si>
  <si>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</si>
  <si>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</si>
  <si>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</si>
  <si>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</si>
  <si>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</si>
  <si>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</si>
  <si>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</si>
  <si>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</si>
  <si>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</si>
  <si>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</si>
  <si>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</si>
  <si>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</si>
  <si>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</si>
  <si>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</si>
  <si>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</si>
  <si>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</si>
  <si>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</si>
  <si>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</si>
  <si>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</si>
  <si>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</si>
  <si>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</si>
  <si>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</si>
  <si>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</si>
  <si>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</si>
  <si>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</si>
  <si>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</si>
  <si>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</si>
  <si>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</si>
  <si>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</si>
  <si>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</si>
  <si>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</si>
  <si>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</si>
  <si>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</si>
  <si>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</si>
  <si>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</si>
  <si>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</si>
  <si>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</si>
  <si>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</si>
  <si>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</si>
  <si>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</si>
  <si>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</si>
  <si>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</si>
  <si>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</si>
  <si>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</si>
  <si>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</si>
  <si>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</si>
  <si>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</si>
  <si>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</si>
  <si>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</si>
  <si>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</si>
  <si>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</si>
  <si>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</si>
  <si>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</si>
  <si>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</si>
  <si>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</si>
  <si>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</si>
  <si>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</si>
  <si>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</si>
  <si>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</si>
  <si>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</si>
  <si>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</si>
  <si>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</si>
  <si>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</si>
  <si>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</si>
  <si>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</si>
  <si>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</si>
  <si>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</si>
  <si>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</si>
  <si>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</si>
  <si>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</si>
  <si>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</si>
  <si>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</si>
  <si>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</si>
  <si>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</si>
  <si>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</si>
  <si>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</si>
  <si>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</si>
  <si>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</si>
  <si>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</si>
  <si>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</si>
  <si>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</si>
  <si>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</si>
  <si>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</si>
  <si>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</si>
  <si>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</si>
  <si>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</si>
  <si>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</si>
  <si>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</si>
  <si>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</si>
  <si>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</si>
  <si>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</si>
  <si>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</si>
  <si>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</si>
  <si>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</si>
  <si>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</si>
  <si>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</si>
  <si>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</si>
  <si>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</si>
  <si>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</si>
  <si>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</si>
  <si>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</si>
  <si>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</si>
  <si>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</si>
  <si>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</si>
  <si>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</si>
  <si>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</si>
  <si>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</si>
  <si>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</si>
  <si>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</si>
  <si>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</si>
  <si>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</si>
  <si>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</si>
  <si>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</si>
  <si>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</si>
  <si>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</si>
  <si>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</si>
  <si>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</si>
  <si>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</si>
  <si>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</si>
  <si>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</si>
  <si>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</si>
  <si>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</si>
  <si>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</si>
  <si>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</si>
  <si>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</si>
  <si>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</si>
  <si>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</si>
  <si>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</si>
  <si>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</si>
  <si>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</si>
  <si>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</si>
  <si>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</si>
  <si>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</si>
  <si>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</si>
  <si>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</si>
  <si>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</si>
  <si>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</si>
  <si>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</si>
  <si>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</si>
  <si>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</si>
  <si>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</si>
  <si>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</si>
  <si>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</si>
  <si>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</si>
  <si>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</si>
  <si>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</si>
  <si>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</si>
  <si>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</si>
  <si>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</si>
  <si>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</si>
  <si>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</si>
  <si>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</si>
  <si>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</si>
  <si>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</si>
  <si>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</si>
  <si>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</si>
  <si>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</si>
  <si>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</si>
  <si>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</si>
  <si>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</si>
  <si>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</si>
  <si>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</si>
  <si>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</si>
  <si>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</si>
  <si>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</si>
  <si>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</si>
  <si>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</si>
  <si>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</si>
  <si>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</si>
  <si>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</si>
  <si>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</si>
  <si>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</si>
  <si>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</si>
  <si>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</si>
  <si>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</si>
  <si>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</si>
  <si>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</si>
  <si>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</si>
  <si>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</si>
  <si>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</si>
  <si>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</si>
  <si>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</si>
  <si>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</si>
  <si>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</si>
  <si>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</si>
  <si>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</si>
  <si>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</si>
  <si>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</si>
  <si>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</si>
  <si>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</si>
  <si>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</si>
  <si>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</si>
  <si>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</si>
  <si>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</si>
  <si>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</si>
  <si>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</si>
  <si>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</si>
  <si>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</si>
  <si>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</si>
  <si>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</si>
  <si>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</si>
  <si>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</si>
  <si>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</si>
  <si>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</si>
  <si>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</si>
  <si>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</si>
  <si>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</si>
  <si>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</si>
  <si>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</si>
  <si>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</si>
  <si>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</si>
  <si>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</si>
  <si>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</si>
  <si>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</si>
  <si>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</si>
  <si>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</si>
  <si>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</si>
  <si>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</si>
  <si>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</si>
  <si>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</si>
  <si>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</si>
  <si>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</si>
  <si>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</si>
  <si>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</si>
  <si>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</si>
  <si>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</si>
  <si>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</si>
  <si>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</si>
  <si>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</si>
  <si>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</si>
  <si>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</si>
  <si>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</si>
  <si>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</si>
  <si>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</si>
  <si>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</si>
  <si>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</si>
  <si>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</si>
  <si>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</si>
  <si>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</si>
  <si>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</si>
  <si>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</si>
  <si>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</si>
  <si>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</si>
  <si>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</si>
  <si>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</si>
  <si>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</si>
  <si>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</si>
  <si>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</si>
  <si>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</si>
  <si>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</si>
  <si>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</si>
  <si>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</si>
  <si>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</si>
  <si>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</si>
  <si>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</si>
  <si>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</si>
  <si>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</si>
  <si>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</si>
  <si>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</si>
  <si>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</si>
  <si>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</si>
  <si>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</si>
  <si>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</si>
  <si>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</si>
  <si>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</si>
  <si>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</si>
  <si>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</si>
  <si>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</si>
  <si>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</si>
  <si>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</si>
  <si>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</si>
  <si>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</si>
  <si>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</si>
  <si>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</si>
  <si>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</si>
  <si>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</si>
  <si>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</si>
  <si>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</si>
  <si>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</si>
  <si>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</si>
  <si>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</si>
  <si>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</si>
  <si>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</si>
  <si>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</si>
  <si>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</si>
  <si>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</si>
  <si>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</si>
  <si>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</si>
  <si>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</si>
  <si>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</si>
  <si>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</si>
  <si>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</si>
  <si>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</si>
  <si>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</si>
  <si>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</si>
  <si>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</si>
  <si>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</si>
  <si>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</si>
  <si>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</si>
  <si>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</si>
  <si>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</si>
  <si>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</si>
  <si>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</si>
  <si>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</si>
  <si>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</si>
  <si>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</si>
  <si>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</si>
  <si>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</si>
  <si>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</si>
  <si>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</si>
  <si>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</si>
  <si>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</si>
  <si>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</si>
  <si>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</si>
  <si>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</si>
  <si>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</si>
  <si>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</si>
  <si>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</si>
  <si>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</si>
  <si>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</si>
  <si>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</si>
  <si>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</si>
  <si>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</si>
  <si>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</si>
  <si>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</si>
  <si>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</si>
  <si>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</si>
  <si>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</si>
  <si>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</si>
  <si>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</si>
  <si>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</si>
  <si>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</si>
  <si>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</si>
  <si>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</si>
  <si>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</si>
  <si>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</si>
  <si>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</si>
  <si>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</si>
  <si>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</si>
  <si>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</si>
  <si>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</si>
  <si>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</si>
  <si>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</si>
  <si>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</si>
  <si>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</si>
  <si>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</si>
  <si>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</si>
  <si>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</si>
  <si>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</si>
  <si>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</si>
  <si>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</si>
  <si>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</si>
  <si>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</si>
  <si>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</si>
  <si>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</si>
  <si>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</si>
  <si>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</si>
  <si>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</si>
  <si>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</si>
  <si>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</si>
  <si>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</si>
  <si>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</si>
  <si>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</si>
  <si>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</si>
  <si>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</si>
  <si>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</si>
  <si>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</si>
  <si>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</si>
  <si>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</si>
  <si>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</si>
  <si>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</si>
  <si>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</si>
  <si>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</si>
  <si>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</si>
  <si>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</si>
  <si>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</si>
  <si>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</si>
  <si>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</si>
  <si>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</si>
  <si>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</si>
  <si>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</si>
  <si>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</si>
  <si>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</si>
  <si>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</si>
  <si>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</si>
  <si>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</si>
  <si>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</si>
  <si>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</si>
  <si>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</si>
  <si>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</si>
  <si>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</si>
  <si>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</si>
  <si>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</si>
  <si>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</si>
  <si>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</si>
  <si>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</si>
  <si>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</si>
  <si>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</si>
  <si>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</si>
  <si>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</si>
  <si>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</si>
  <si>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</si>
  <si>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</si>
  <si>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</si>
  <si>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</si>
  <si>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</si>
  <si>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</si>
  <si>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</si>
  <si>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</si>
  <si>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</si>
  <si>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</si>
  <si>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</si>
  <si>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</si>
  <si>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</si>
  <si>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</si>
  <si>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</si>
  <si>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</si>
  <si>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</si>
  <si>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</si>
  <si>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</si>
  <si>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</si>
  <si>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</si>
  <si>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</si>
  <si>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</si>
  <si>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</si>
  <si>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</si>
  <si>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</si>
  <si>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</si>
  <si>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</si>
  <si>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</si>
  <si>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</si>
  <si>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</si>
  <si>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</si>
  <si>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</si>
  <si>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</si>
  <si>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</si>
  <si>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</si>
  <si>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</si>
  <si>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</si>
  <si>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</si>
  <si>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</si>
  <si>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</si>
  <si>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</si>
  <si>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</si>
  <si>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</si>
  <si>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</si>
  <si>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</si>
  <si>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</si>
  <si>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</si>
  <si>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</si>
  <si>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</si>
  <si>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</si>
  <si>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</si>
  <si>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</si>
  <si>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</si>
  <si>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</si>
  <si>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</si>
  <si>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</si>
  <si>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</si>
  <si>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</si>
  <si>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</si>
  <si>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</si>
  <si>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</si>
  <si>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</si>
  <si>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</si>
  <si>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</si>
  <si>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</si>
  <si>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</si>
  <si>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</si>
  <si>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</si>
  <si>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</si>
  <si>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</si>
  <si>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</si>
  <si>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</si>
  <si>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</si>
  <si>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</si>
  <si>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</si>
  <si>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</si>
  <si>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</si>
  <si>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</si>
  <si>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</si>
  <si>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</si>
  <si>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</si>
  <si>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</si>
  <si>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</si>
  <si>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</si>
  <si>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</si>
  <si>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</si>
  <si>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</si>
  <si>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</si>
  <si>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</si>
  <si>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</si>
  <si>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</si>
  <si>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</si>
  <si>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</si>
  <si>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</si>
  <si>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</si>
  <si>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</si>
  <si>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</si>
  <si>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</si>
  <si>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</si>
  <si>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</si>
  <si>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</si>
  <si>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</si>
  <si>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</si>
  <si>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</si>
  <si>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</si>
  <si>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</si>
  <si>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</si>
  <si>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</si>
  <si>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</si>
  <si>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</si>
  <si>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</si>
  <si>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</si>
  <si>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</si>
  <si>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</si>
  <si>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</si>
  <si>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</si>
  <si>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</si>
  <si>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</si>
  <si>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</si>
  <si>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</si>
  <si>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</si>
  <si>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</si>
  <si>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</si>
  <si>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</si>
  <si>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</si>
  <si>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</si>
  <si>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</si>
  <si>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</si>
  <si>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</si>
  <si>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</si>
  <si>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</si>
  <si>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</si>
  <si>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</si>
  <si>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</si>
  <si>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</si>
  <si>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</si>
  <si>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</si>
  <si>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</si>
  <si>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</si>
  <si>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</si>
  <si>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</si>
  <si>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</si>
  <si>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</si>
  <si>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</si>
  <si>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</si>
  <si>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</si>
  <si>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</si>
  <si>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</si>
  <si>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</si>
  <si>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</si>
  <si>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</si>
  <si>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</si>
  <si>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</si>
  <si>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</si>
  <si>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</si>
  <si>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</si>
  <si>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</si>
  <si>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</si>
  <si>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</si>
  <si>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</si>
  <si>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</si>
  <si>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</si>
  <si>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</si>
  <si>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</si>
  <si>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</si>
  <si>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</si>
  <si>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</si>
  <si>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</si>
  <si>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</si>
  <si>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</si>
  <si>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</si>
  <si>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</si>
  <si>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</si>
  <si>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</si>
  <si>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</si>
  <si>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</si>
  <si>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</si>
  <si>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</si>
  <si>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</si>
  <si>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</si>
  <si>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</si>
  <si>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</si>
  <si>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</si>
  <si>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</si>
  <si>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</si>
  <si>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</si>
  <si>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</si>
  <si>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</si>
  <si>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</si>
  <si>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</si>
  <si>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</si>
  <si>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</si>
  <si>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</si>
  <si>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</si>
  <si>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</si>
  <si>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</si>
  <si>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</si>
  <si>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</si>
  <si>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</si>
  <si>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</si>
  <si>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</si>
  <si>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</si>
  <si>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</si>
  <si>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</si>
  <si>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</si>
  <si>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</si>
  <si>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</si>
  <si>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</si>
  <si>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</si>
  <si>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</si>
  <si>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</si>
  <si>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</si>
  <si>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</si>
  <si>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</si>
  <si>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</si>
  <si>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</si>
  <si>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</si>
  <si>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</si>
  <si>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</si>
  <si>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</si>
  <si>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</si>
  <si>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</si>
  <si>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</si>
  <si>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</si>
  <si>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</si>
  <si>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</si>
  <si>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</si>
  <si>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</si>
  <si>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</si>
  <si>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</si>
  <si>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</si>
  <si>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</si>
  <si>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</si>
  <si>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</si>
  <si>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</si>
  <si>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</si>
  <si>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</si>
  <si>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</si>
  <si>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</si>
  <si>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</si>
  <si>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</si>
  <si>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</si>
  <si>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</si>
  <si>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</si>
  <si>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</si>
  <si>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</si>
  <si>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</si>
  <si>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</si>
  <si>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</si>
  <si>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</si>
  <si>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</si>
  <si>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</si>
  <si>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</si>
  <si>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</si>
  <si>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</si>
  <si>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</si>
  <si>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</si>
  <si>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</si>
  <si>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</si>
  <si>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</si>
  <si>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</si>
  <si>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</si>
  <si>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</si>
  <si>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</si>
  <si>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</si>
  <si>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</si>
  <si>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</si>
  <si>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</si>
  <si>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</si>
  <si>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</si>
  <si>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</si>
  <si>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</si>
  <si>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</si>
  <si>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</si>
  <si>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</si>
  <si>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</si>
  <si>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</si>
  <si>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</si>
  <si>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</si>
  <si>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</si>
  <si>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</si>
  <si>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</si>
  <si>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</si>
  <si>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</si>
  <si>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</si>
  <si>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</si>
  <si>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</si>
  <si>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</si>
  <si>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</si>
  <si>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</si>
  <si>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</si>
  <si>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</si>
  <si>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</si>
  <si>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</si>
  <si>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</si>
  <si>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</si>
  <si>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</si>
  <si>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</si>
  <si>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</si>
  <si>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</si>
  <si>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</si>
  <si>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</si>
  <si>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</si>
  <si>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</si>
  <si>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</si>
  <si>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</si>
  <si>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</si>
  <si>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</si>
  <si>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</si>
  <si>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</si>
  <si>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</si>
  <si>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</si>
  <si>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</si>
  <si>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</si>
  <si>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</si>
  <si>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</si>
  <si>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</si>
  <si>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</si>
  <si>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</si>
  <si>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</si>
  <si>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</si>
  <si>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</si>
  <si>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</si>
  <si>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</si>
  <si>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</si>
  <si>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</si>
  <si>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</si>
  <si>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</si>
  <si>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</si>
  <si>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</si>
  <si>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</si>
  <si>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</si>
  <si>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</si>
  <si>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</si>
  <si>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</si>
  <si>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</si>
  <si>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</si>
  <si>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</si>
  <si>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</si>
  <si>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</si>
  <si>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</si>
  <si>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</si>
  <si>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</si>
  <si>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</si>
  <si>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</si>
  <si>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</si>
  <si>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</si>
  <si>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</si>
  <si>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</si>
  <si>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</si>
  <si>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</si>
  <si>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</si>
  <si>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</si>
  <si>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</si>
  <si>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</si>
  <si>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</si>
  <si>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</si>
  <si>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</si>
  <si>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</si>
  <si>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</si>
  <si>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</si>
  <si>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</si>
  <si>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</si>
  <si>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</si>
  <si>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</si>
  <si>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</si>
  <si>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</si>
  <si>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</si>
  <si>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</si>
  <si>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</si>
  <si>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</si>
  <si>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</si>
  <si>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</si>
  <si>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</si>
  <si>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</si>
  <si>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</si>
  <si>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</si>
  <si>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</si>
  <si>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</si>
  <si>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</si>
  <si>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</si>
  <si>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</si>
  <si>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</si>
  <si>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</si>
  <si>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</si>
  <si>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</si>
  <si>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</si>
  <si>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</si>
  <si>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</si>
  <si>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</si>
  <si>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</si>
  <si>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</si>
  <si>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</si>
  <si>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</si>
  <si>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</si>
  <si>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</si>
  <si>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</si>
  <si>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</si>
  <si>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</si>
  <si>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</si>
  <si>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</si>
  <si>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</si>
  <si>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</si>
  <si>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</si>
  <si>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</si>
  <si>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</si>
  <si>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</si>
  <si>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</si>
  <si>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</si>
  <si>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</si>
  <si>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</si>
  <si>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</si>
  <si>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</si>
  <si>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</si>
  <si>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</si>
  <si>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</si>
  <si>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</si>
  <si>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</si>
  <si>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</si>
  <si>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</si>
  <si>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</si>
  <si>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</si>
  <si>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</si>
  <si>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</si>
  <si>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</si>
  <si>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</si>
  <si>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</si>
  <si>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</si>
  <si>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</si>
  <si>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</si>
  <si>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</si>
  <si>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</si>
  <si>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</si>
  <si>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</si>
  <si>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</si>
  <si>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</si>
  <si>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</si>
  <si>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</si>
  <si>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</si>
  <si>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</si>
  <si>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</si>
  <si>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</si>
  <si>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</si>
  <si>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</si>
  <si>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</si>
  <si>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</si>
  <si>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</si>
  <si>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</si>
  <si>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</si>
  <si>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</si>
  <si>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</si>
  <si>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</si>
  <si>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</si>
  <si>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</si>
  <si>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</si>
  <si>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</si>
  <si>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</si>
  <si>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</si>
  <si>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</si>
  <si>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</si>
  <si>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</si>
  <si>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</si>
  <si>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</si>
  <si>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</si>
  <si>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</si>
  <si>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</si>
  <si>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</si>
  <si>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</si>
  <si>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</si>
  <si>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</si>
  <si>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</si>
  <si>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</si>
  <si>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</si>
  <si>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</si>
  <si>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</si>
  <si>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</si>
  <si>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</si>
  <si>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</si>
  <si>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</si>
  <si>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</si>
  <si>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</si>
  <si>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</si>
  <si>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</si>
  <si>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</si>
  <si>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</si>
  <si>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</si>
  <si>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</si>
  <si>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</si>
  <si>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</si>
  <si>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</si>
  <si>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</si>
  <si>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</si>
  <si>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</si>
  <si>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</si>
  <si>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</si>
  <si>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</si>
  <si>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</si>
  <si>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</si>
  <si>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</si>
  <si>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</si>
  <si>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</si>
  <si>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</si>
  <si>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</si>
  <si>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</si>
  <si>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</si>
  <si>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</si>
  <si>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</si>
  <si>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</si>
  <si>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</si>
  <si>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</si>
  <si>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</si>
  <si>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</si>
  <si>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</si>
  <si>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</si>
  <si>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</si>
  <si>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</si>
  <si>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</si>
  <si>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</si>
  <si>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</si>
  <si>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</si>
  <si>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</si>
  <si>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</si>
  <si>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</si>
  <si>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</si>
  <si>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</si>
  <si>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</si>
  <si>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</si>
  <si>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</si>
  <si>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</si>
  <si>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</si>
  <si>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</si>
  <si>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</si>
  <si>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</si>
  <si>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</si>
  <si>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</si>
  <si>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</si>
  <si>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</si>
  <si>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</si>
  <si>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</si>
  <si>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</si>
  <si>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</si>
  <si>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</si>
  <si>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</si>
  <si>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</si>
  <si>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</si>
  <si>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</si>
  <si>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</si>
  <si>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</si>
  <si>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</si>
  <si>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</si>
  <si>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</si>
  <si>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</si>
  <si>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</si>
  <si>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</si>
  <si>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</si>
  <si>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</si>
  <si>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</si>
  <si>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</si>
  <si>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</si>
  <si>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</si>
  <si>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</si>
  <si>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</si>
  <si>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</si>
  <si>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</si>
  <si>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</si>
  <si>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</si>
  <si>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</si>
  <si>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</si>
  <si>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</si>
  <si>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</si>
  <si>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</si>
  <si>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</si>
  <si>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</si>
  <si>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</si>
  <si>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</si>
  <si>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</si>
  <si>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</si>
  <si>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</si>
  <si>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</si>
  <si>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</si>
  <si>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</si>
  <si>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</si>
  <si>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</si>
  <si>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</si>
  <si>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</si>
  <si>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</si>
  <si>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</si>
  <si>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</si>
  <si>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</si>
  <si>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</si>
  <si>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</si>
  <si>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</si>
  <si>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</si>
  <si>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</si>
  <si>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</si>
  <si>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</si>
  <si>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</si>
  <si>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</si>
  <si>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</si>
  <si>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</si>
  <si>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</si>
  <si>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</si>
  <si>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</si>
  <si>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</si>
  <si>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</si>
  <si>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</si>
  <si>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</si>
  <si>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</si>
  <si>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</si>
  <si>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</si>
  <si>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</si>
  <si>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</si>
  <si>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</si>
  <si>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</si>
  <si>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</si>
  <si>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</si>
  <si>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</si>
  <si>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</si>
  <si>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</si>
  <si>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</si>
  <si>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</si>
  <si>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</si>
  <si>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</si>
  <si>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</si>
  <si>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</si>
  <si>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</si>
  <si>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</si>
  <si>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</si>
  <si>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</si>
  <si>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</si>
  <si>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</si>
  <si>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</si>
  <si>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</si>
  <si>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</si>
  <si>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</si>
  <si>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</si>
  <si>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</si>
  <si>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</si>
  <si>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</si>
  <si>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</si>
  <si>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</si>
  <si>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</si>
  <si>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</si>
  <si>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</si>
  <si>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</si>
  <si>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</si>
  <si>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</si>
  <si>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</si>
  <si>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</si>
  <si>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</si>
  <si>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</si>
  <si>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</si>
  <si>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</si>
  <si>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</si>
  <si>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</si>
  <si>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</si>
  <si>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</si>
  <si>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</si>
  <si>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</si>
  <si>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</si>
  <si>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</si>
  <si>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</si>
  <si>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</si>
  <si>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</si>
  <si>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</si>
  <si>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</si>
  <si>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</si>
  <si>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</si>
  <si>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</si>
  <si>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</si>
  <si>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</si>
  <si>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</si>
  <si>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</si>
  <si>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</si>
  <si>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</si>
  <si>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</si>
  <si>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</si>
  <si>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</si>
  <si>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</si>
  <si>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</si>
  <si>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</si>
  <si>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</si>
  <si>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</si>
  <si>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</si>
  <si>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</si>
  <si>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</si>
  <si>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</si>
  <si>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</si>
  <si>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</si>
  <si>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</si>
  <si>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</si>
  <si>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</si>
  <si>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</si>
  <si>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</si>
  <si>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</si>
  <si>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</si>
  <si>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</si>
  <si>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</si>
  <si>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</si>
  <si>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</si>
  <si>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</si>
  <si>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</si>
  <si>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</si>
  <si>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</si>
  <si>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</si>
  <si>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</si>
  <si>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</si>
  <si>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</si>
  <si>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</si>
  <si>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</si>
  <si>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</si>
  <si>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</si>
  <si>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</si>
  <si>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</si>
  <si>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</si>
  <si>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</si>
  <si>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</si>
  <si>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</si>
  <si>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</si>
  <si>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</si>
  <si>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</si>
  <si>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</si>
  <si>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</si>
  <si>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</si>
  <si>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</si>
  <si>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</si>
  <si>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</si>
  <si>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</si>
  <si>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</si>
  <si>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</si>
  <si>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</si>
  <si>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</si>
  <si>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</si>
  <si>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</si>
  <si>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</si>
  <si>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</si>
  <si>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</si>
  <si>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</si>
  <si>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</si>
  <si>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</si>
  <si>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</si>
  <si>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</si>
  <si>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</si>
  <si>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</si>
  <si>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</si>
  <si>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</si>
  <si>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</si>
  <si>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</si>
  <si>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</si>
  <si>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</si>
  <si>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</si>
  <si>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</si>
  <si>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</si>
  <si>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</si>
  <si>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</si>
  <si>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</si>
  <si>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</si>
  <si>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</si>
  <si>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</si>
  <si>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</si>
  <si>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</si>
  <si>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</si>
  <si>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</si>
  <si>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</si>
  <si>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</si>
  <si>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</si>
  <si>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</si>
  <si>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</si>
  <si>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</si>
  <si>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</si>
  <si>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</si>
  <si>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</si>
  <si>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</si>
  <si>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</si>
  <si>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</si>
  <si>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</si>
  <si>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</si>
  <si>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</si>
  <si>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</si>
  <si>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</si>
  <si>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</si>
  <si>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</si>
  <si>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</si>
  <si>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</si>
  <si>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</si>
  <si>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</si>
  <si>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</si>
  <si>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</si>
  <si>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</si>
  <si>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</si>
  <si>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</si>
  <si>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</si>
  <si>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</si>
  <si>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</si>
  <si>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</si>
  <si>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</si>
  <si>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</si>
  <si>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</si>
  <si>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</si>
  <si>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</si>
  <si>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</si>
  <si>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</si>
  <si>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</si>
  <si>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</si>
  <si>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</si>
  <si>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</si>
  <si>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</si>
  <si>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</si>
  <si>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</si>
  <si>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</si>
  <si>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</si>
  <si>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</si>
  <si>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</si>
  <si>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</si>
  <si>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</si>
  <si>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</si>
  <si>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</si>
  <si>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</si>
  <si>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</si>
  <si>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</si>
  <si>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</si>
  <si>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</si>
  <si>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</si>
  <si>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</si>
  <si>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</si>
  <si>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</si>
  <si>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</si>
  <si>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</si>
  <si>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</si>
  <si>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</si>
  <si>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</si>
  <si>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</si>
  <si>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</si>
  <si>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</si>
  <si>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</si>
  <si>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</si>
  <si>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</si>
  <si>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</si>
  <si>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</si>
  <si>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</si>
  <si>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</si>
  <si>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</si>
  <si>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</si>
  <si>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</si>
  <si>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</si>
  <si>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</si>
  <si>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</si>
  <si>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</si>
  <si>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</si>
  <si>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</si>
  <si>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</si>
  <si>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</si>
  <si>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</si>
  <si>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</si>
  <si>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</si>
  <si>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</si>
  <si>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</si>
  <si>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</si>
  <si>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</si>
  <si>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</si>
  <si>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</si>
  <si>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</si>
  <si>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</si>
  <si>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</si>
  <si>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</si>
  <si>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</si>
  <si>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</si>
  <si>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</si>
  <si>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</si>
  <si>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</si>
  <si>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</si>
  <si>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</si>
  <si>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</si>
  <si>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</si>
  <si>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</si>
  <si>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</si>
  <si>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</si>
  <si>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</si>
  <si>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</si>
  <si>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</si>
  <si>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</si>
  <si>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</si>
  <si>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</si>
  <si>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</si>
  <si>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</si>
  <si>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</si>
  <si>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</si>
  <si>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</si>
  <si>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</si>
  <si>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</si>
  <si>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</si>
  <si>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</si>
  <si>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</si>
  <si>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</si>
  <si>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</si>
  <si>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</si>
  <si>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</si>
  <si>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</si>
  <si>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</si>
  <si>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</si>
  <si>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</si>
  <si>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</si>
  <si>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</si>
  <si>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</si>
  <si>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</si>
  <si>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</si>
  <si>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</si>
  <si>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</si>
  <si>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</si>
  <si>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</si>
  <si>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</si>
  <si>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</si>
  <si>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</si>
  <si>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</si>
  <si>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</si>
  <si>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</si>
  <si>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</si>
  <si>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</si>
  <si>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</si>
  <si>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</si>
  <si>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</si>
  <si>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</si>
  <si>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</si>
  <si>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</si>
  <si>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</si>
  <si>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</si>
  <si>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</si>
  <si>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</si>
  <si>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</si>
  <si>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</si>
  <si>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</si>
  <si>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</si>
  <si>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</si>
  <si>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</si>
  <si>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</si>
  <si>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</si>
  <si>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</si>
  <si>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</si>
  <si>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</si>
  <si>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</si>
  <si>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</si>
  <si>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</si>
  <si>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</si>
  <si>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</si>
  <si>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</si>
  <si>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</si>
  <si>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</si>
  <si>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</si>
  <si>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</si>
  <si>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</si>
  <si>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</si>
  <si>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</si>
  <si>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</si>
  <si>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</si>
  <si>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</si>
  <si>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</si>
  <si>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</si>
  <si>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</si>
  <si>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</si>
  <si>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</si>
  <si>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</si>
  <si>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</si>
  <si>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</si>
  <si>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</si>
  <si>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</si>
  <si>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</si>
  <si>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</si>
  <si>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</si>
  <si>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</si>
  <si>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</si>
  <si>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</si>
  <si>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</si>
  <si>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</si>
  <si>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</si>
  <si>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</si>
  <si>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</si>
  <si>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</si>
  <si>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</si>
  <si>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</si>
  <si>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</si>
  <si>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</si>
  <si>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</si>
  <si>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</si>
  <si>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</si>
  <si>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</si>
  <si>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</si>
  <si>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</si>
  <si>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</si>
  <si>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</si>
  <si>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</si>
  <si>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</si>
  <si>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</si>
  <si>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</si>
  <si>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</si>
  <si>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</si>
  <si>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</si>
  <si>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</si>
  <si>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</si>
  <si>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</si>
  <si>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</si>
  <si>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</si>
  <si>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</si>
  <si>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</si>
  <si>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</si>
  <si>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</si>
  <si>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</si>
  <si>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</si>
  <si>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</si>
  <si>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</si>
  <si>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</si>
  <si>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</si>
  <si>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</si>
  <si>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</si>
  <si>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</si>
  <si>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</si>
  <si>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</si>
  <si>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</si>
  <si>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</si>
  <si>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</si>
  <si>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</si>
  <si>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</si>
  <si>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</si>
  <si>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</si>
  <si>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</si>
  <si>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</si>
  <si>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</si>
  <si>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</si>
  <si>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</si>
  <si>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</si>
  <si>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</si>
  <si>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</si>
  <si>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</si>
  <si>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</si>
  <si>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</si>
  <si>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</si>
  <si>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</si>
  <si>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</si>
  <si>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</si>
  <si>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</si>
  <si>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</si>
  <si>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</si>
  <si>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</si>
  <si>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</si>
  <si>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</si>
  <si>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</si>
  <si>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</si>
  <si>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</si>
  <si>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</si>
  <si>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</si>
  <si>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</si>
  <si>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</si>
  <si>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</si>
  <si>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</si>
  <si>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</si>
  <si>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</si>
  <si>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</si>
  <si>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</si>
  <si>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</si>
  <si>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</si>
  <si>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</si>
  <si>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</si>
  <si>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</si>
  <si>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</si>
  <si>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</si>
  <si>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</si>
  <si>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</si>
  <si>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</si>
  <si>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</si>
  <si>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</si>
  <si>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</si>
  <si>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</si>
  <si>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</si>
  <si>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</si>
  <si>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</si>
  <si>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</si>
  <si>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</si>
  <si>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</si>
  <si>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</si>
  <si>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</si>
  <si>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</si>
  <si>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</si>
  <si>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</si>
  <si>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</si>
  <si>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</si>
  <si>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</si>
  <si>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</si>
  <si>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</si>
  <si>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</si>
  <si>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</si>
  <si>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</si>
  <si>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</si>
  <si>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</si>
  <si>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</si>
  <si>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</si>
  <si>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</si>
  <si>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</si>
  <si>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</si>
  <si>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</si>
  <si>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</si>
  <si>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</si>
  <si>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</si>
  <si>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</si>
  <si>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</si>
  <si>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</si>
  <si>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</si>
  <si>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</si>
  <si>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</si>
  <si>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</si>
  <si>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</si>
  <si>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</si>
  <si>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</si>
  <si>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</si>
  <si>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</si>
  <si>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</si>
  <si>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</si>
  <si>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</si>
  <si>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</si>
  <si>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</si>
  <si>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</si>
  <si>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</si>
  <si>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</si>
  <si>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</si>
  <si>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</si>
  <si>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</si>
  <si>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</si>
  <si>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</si>
  <si>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</si>
  <si>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</si>
  <si>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</si>
  <si>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</si>
  <si>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</si>
  <si>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</si>
  <si>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</si>
  <si>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</si>
  <si>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</si>
  <si>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</si>
  <si>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</si>
  <si>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</si>
  <si>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</si>
  <si>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</si>
  <si>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</si>
  <si>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</si>
  <si>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</si>
  <si>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</si>
  <si>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</si>
  <si>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</si>
  <si>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</si>
  <si>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</si>
  <si>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</si>
  <si>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</si>
  <si>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</si>
  <si>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</si>
  <si>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</si>
  <si>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</si>
  <si>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</si>
  <si>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</si>
  <si>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</si>
  <si>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</si>
  <si>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</si>
  <si>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</si>
  <si>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</si>
  <si>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</si>
  <si>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</si>
  <si>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</si>
  <si>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</si>
  <si>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</si>
  <si>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</si>
  <si>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</si>
  <si>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</si>
  <si>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</si>
  <si>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</si>
  <si>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</si>
  <si>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</si>
  <si>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</si>
  <si>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</si>
  <si>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</si>
  <si>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</si>
  <si>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</si>
  <si>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</si>
  <si>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</si>
  <si>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</si>
  <si>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</si>
  <si>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</si>
  <si>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</si>
  <si>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</si>
  <si>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</si>
  <si>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</si>
  <si>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</si>
  <si>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</si>
  <si>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</si>
  <si>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</si>
  <si>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</si>
  <si>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</si>
  <si>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</si>
  <si>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</si>
  <si>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</si>
  <si>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</si>
  <si>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</si>
  <si>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</si>
  <si>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</si>
  <si>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</si>
  <si>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</si>
  <si>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</si>
  <si>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</si>
  <si>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</si>
  <si>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</si>
  <si>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</si>
  <si>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</si>
  <si>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</si>
  <si>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</si>
  <si>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</si>
  <si>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</si>
  <si>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</si>
  <si>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</si>
  <si>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</si>
  <si>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</si>
  <si>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</si>
  <si>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</si>
  <si>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</si>
  <si>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</si>
  <si>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</si>
  <si>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</si>
  <si>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</si>
  <si>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</si>
  <si>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</si>
  <si>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</si>
  <si>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</si>
  <si>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</si>
  <si>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</si>
  <si>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</si>
  <si>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</si>
  <si>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</si>
  <si>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</si>
  <si>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</si>
  <si>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</si>
  <si>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</si>
  <si>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</si>
  <si>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</si>
  <si>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</si>
  <si>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</si>
  <si>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</si>
  <si>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</si>
  <si>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</si>
  <si>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</si>
  <si>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</si>
  <si>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</si>
  <si>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</si>
  <si>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</si>
  <si>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</si>
  <si>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</si>
  <si>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</si>
  <si>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</si>
  <si>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</si>
  <si>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</si>
  <si>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</si>
  <si>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</si>
  <si>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</si>
  <si>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</si>
  <si>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</si>
  <si>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</si>
  <si>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</si>
  <si>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</si>
  <si>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</si>
  <si>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</si>
  <si>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</si>
  <si>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</si>
  <si>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</si>
  <si>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</si>
  <si>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</si>
  <si>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</si>
  <si>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</si>
  <si>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</si>
  <si>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</si>
  <si>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</si>
  <si>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</si>
  <si>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</si>
  <si>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</si>
  <si>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</si>
  <si>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</si>
  <si>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</si>
  <si>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</si>
  <si>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</si>
  <si>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</si>
  <si>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</si>
  <si>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</si>
  <si>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</si>
  <si>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</si>
  <si>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</si>
  <si>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</si>
  <si>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</si>
  <si>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</si>
  <si>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</si>
  <si>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</si>
  <si>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</si>
  <si>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</si>
  <si>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</si>
  <si>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</si>
  <si>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</si>
  <si>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</si>
  <si>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</si>
  <si>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</si>
  <si>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</si>
  <si>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</si>
  <si>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</si>
  <si>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</si>
  <si>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</si>
  <si>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</si>
  <si>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</si>
  <si>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</si>
  <si>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</si>
  <si>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</si>
  <si>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</si>
  <si>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</si>
  <si>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</si>
  <si>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</si>
  <si>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</si>
  <si>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</si>
  <si>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</si>
  <si>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</si>
  <si>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</si>
  <si>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</si>
  <si>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</si>
  <si>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</si>
  <si>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</si>
  <si>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</si>
  <si>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</si>
  <si>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</si>
  <si>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</si>
  <si>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</si>
  <si>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</si>
  <si>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</si>
  <si>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</si>
  <si>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</si>
  <si>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</si>
  <si>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</si>
  <si>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</si>
  <si>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</si>
  <si>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</si>
  <si>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</si>
  <si>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</si>
  <si>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</si>
  <si>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</si>
  <si>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</si>
  <si>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</si>
  <si>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</si>
  <si>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</si>
  <si>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</si>
  <si>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</si>
  <si>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</si>
  <si>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</si>
  <si>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</si>
  <si>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</si>
  <si>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</si>
  <si>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</si>
  <si>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</si>
  <si>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</si>
  <si>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</si>
  <si>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</si>
  <si>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</si>
  <si>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</si>
  <si>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</si>
  <si>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</si>
  <si>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</si>
  <si>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</si>
  <si>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</si>
  <si>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</si>
  <si>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</si>
  <si>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</si>
  <si>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</si>
  <si>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</si>
  <si>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</si>
  <si>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</si>
  <si>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</si>
  <si>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</si>
  <si>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</si>
  <si>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</si>
  <si>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</si>
  <si>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</si>
  <si>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</si>
  <si>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</si>
  <si>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</si>
  <si>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</si>
  <si>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</si>
  <si>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</si>
  <si>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</si>
  <si>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</si>
  <si>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</si>
  <si>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</si>
  <si>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</si>
  <si>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</si>
  <si>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</si>
  <si>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</si>
  <si>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</si>
  <si>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</si>
  <si>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</si>
  <si>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</si>
  <si>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</si>
  <si>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</si>
  <si>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</si>
  <si>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</si>
  <si>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</si>
  <si>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</si>
  <si>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</si>
  <si>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</si>
  <si>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</si>
  <si>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</si>
  <si>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</si>
  <si>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</si>
  <si>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</si>
  <si>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</si>
  <si>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</si>
  <si>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</si>
  <si>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</si>
  <si>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</si>
  <si>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</si>
  <si>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</si>
  <si>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</si>
  <si>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</si>
  <si>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</si>
  <si>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</si>
  <si>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</si>
  <si>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</si>
  <si>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</si>
  <si>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</si>
  <si>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</si>
  <si>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</si>
  <si>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</si>
  <si>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</si>
  <si>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</si>
  <si>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</si>
  <si>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</si>
  <si>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</si>
  <si>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</si>
  <si>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</si>
  <si>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</si>
  <si>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</si>
  <si>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</si>
  <si>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</si>
  <si>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</si>
  <si>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</si>
  <si>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</si>
  <si>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</si>
  <si>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</si>
  <si>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</si>
  <si>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</si>
  <si>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</si>
  <si>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</si>
  <si>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</si>
  <si>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</si>
  <si>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</si>
  <si>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</si>
  <si>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</si>
  <si>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</si>
  <si>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</si>
  <si>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</si>
  <si>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</si>
  <si>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</si>
  <si>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</si>
  <si>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</si>
  <si>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</si>
  <si>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</si>
  <si>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</si>
  <si>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</si>
  <si>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</si>
  <si>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</si>
  <si>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</si>
  <si>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</si>
  <si>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</si>
  <si>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</si>
  <si>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</si>
  <si>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</si>
  <si>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</si>
  <si>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</si>
  <si>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</si>
  <si>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</si>
  <si>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</si>
  <si>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</si>
  <si>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</si>
  <si>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</si>
  <si>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</si>
  <si>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</si>
  <si>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</si>
  <si>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</si>
  <si>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</si>
  <si>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</si>
  <si>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</si>
  <si>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</si>
  <si>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</si>
  <si>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</si>
  <si>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</si>
  <si>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</si>
  <si>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</si>
  <si>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</si>
  <si>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</si>
  <si>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</si>
  <si>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</si>
  <si>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</si>
  <si>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</si>
  <si>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</si>
  <si>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</si>
  <si>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</si>
  <si>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</si>
  <si>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</si>
  <si>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</si>
  <si>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</si>
  <si>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</si>
  <si>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</si>
  <si>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</si>
  <si>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</si>
  <si>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</si>
  <si>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</si>
  <si>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</si>
  <si>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</si>
  <si>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</si>
  <si>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</si>
  <si>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</si>
  <si>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</si>
  <si>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</si>
  <si>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</si>
  <si>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</si>
  <si>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</si>
  <si>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</si>
  <si>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</si>
  <si>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</si>
  <si>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</si>
  <si>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</si>
  <si>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</si>
  <si>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</si>
  <si>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</si>
  <si>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</si>
  <si>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</si>
  <si>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</si>
  <si>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</si>
  <si>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</si>
  <si>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</si>
  <si>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</si>
  <si>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</si>
  <si>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</si>
  <si>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</si>
  <si>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</si>
  <si>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</si>
  <si>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</si>
  <si>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</si>
  <si>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</si>
  <si>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</si>
  <si>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</si>
  <si>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</si>
  <si>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</si>
  <si>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</si>
  <si>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</si>
  <si>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</si>
  <si>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</si>
  <si>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</si>
  <si>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</si>
  <si>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</si>
  <si>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</si>
  <si>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</si>
  <si>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</si>
  <si>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</si>
  <si>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</si>
  <si>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</si>
  <si>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</si>
  <si>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</si>
  <si>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</si>
  <si>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</si>
  <si>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</si>
  <si>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</si>
  <si>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</si>
  <si>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</si>
  <si>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</si>
  <si>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</si>
  <si>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</si>
  <si>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</si>
  <si>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</si>
  <si>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</si>
  <si>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</si>
  <si>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</si>
  <si>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</si>
  <si>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</si>
  <si>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</si>
  <si>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</si>
  <si>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</si>
  <si>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</si>
  <si>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</si>
  <si>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</si>
  <si>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</si>
  <si>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</si>
  <si>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</si>
  <si>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</si>
  <si>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</si>
  <si>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</si>
  <si>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</si>
  <si>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</si>
  <si>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</si>
  <si>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</si>
  <si>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</si>
  <si>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</si>
  <si>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</si>
  <si>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</si>
  <si>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</si>
  <si>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</si>
  <si>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</si>
  <si>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</si>
  <si>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</si>
  <si>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</si>
  <si>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</si>
  <si>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</si>
  <si>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</si>
  <si>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</si>
  <si>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</si>
  <si>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</si>
  <si>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</si>
  <si>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</si>
  <si>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</si>
  <si>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</si>
  <si>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</si>
  <si>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</si>
  <si>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</si>
  <si>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</si>
  <si>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</si>
  <si>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</si>
  <si>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</si>
  <si>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</si>
  <si>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</si>
  <si>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</si>
  <si>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</si>
  <si>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</si>
  <si>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</si>
  <si>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</si>
  <si>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</si>
  <si>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</si>
  <si>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</si>
  <si>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</si>
  <si>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</si>
  <si>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</si>
  <si>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</si>
  <si>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</si>
  <si>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</si>
  <si>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</si>
  <si>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</si>
  <si>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</si>
  <si>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</si>
  <si>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</si>
  <si>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</si>
  <si>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</si>
  <si>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</si>
  <si>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</si>
  <si>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</si>
  <si>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</si>
  <si>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</si>
  <si>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</si>
  <si>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</si>
  <si>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</si>
  <si>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</si>
  <si>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</si>
  <si>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</si>
  <si>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</si>
  <si>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</si>
  <si>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</si>
  <si>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</si>
  <si>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</si>
  <si>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</si>
  <si>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</si>
  <si>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</si>
  <si>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</si>
  <si>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</si>
  <si>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</si>
  <si>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</si>
  <si>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</si>
  <si>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</si>
  <si>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</si>
  <si>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</si>
  <si>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</si>
  <si>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</si>
  <si>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</si>
  <si>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</si>
  <si>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</si>
  <si>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</si>
  <si>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</si>
  <si>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</si>
  <si>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</si>
  <si>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</si>
  <si>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</si>
  <si>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</si>
  <si>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</si>
  <si>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</si>
  <si>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</si>
  <si>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</si>
  <si>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</si>
  <si>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</si>
  <si>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</si>
  <si>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</si>
  <si>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</si>
  <si>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</si>
  <si>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</si>
  <si>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</si>
  <si>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</si>
  <si>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</si>
  <si>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</si>
  <si>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</si>
  <si>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</si>
  <si>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</si>
  <si>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</si>
  <si>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</si>
  <si>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</si>
  <si>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</si>
  <si>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</si>
  <si>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</si>
  <si>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</si>
  <si>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</si>
  <si>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</si>
  <si>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</si>
  <si>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</si>
  <si>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</si>
  <si>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</si>
  <si>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</si>
  <si>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</si>
  <si>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</si>
  <si>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</si>
  <si>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</si>
  <si>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</si>
  <si>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</si>
  <si>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</si>
  <si>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</si>
  <si>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</si>
  <si>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</si>
  <si>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</si>
  <si>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</si>
  <si>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</si>
  <si>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</si>
  <si>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</si>
  <si>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</si>
  <si>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</si>
  <si>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</si>
  <si>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</si>
  <si>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</si>
  <si>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</si>
  <si>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</si>
  <si>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</si>
  <si>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</si>
  <si>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</si>
  <si>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</si>
  <si>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</si>
  <si>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</si>
  <si>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</si>
  <si>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</si>
  <si>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</si>
  <si>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</si>
  <si>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</si>
  <si>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</si>
  <si>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</si>
  <si>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</si>
  <si>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</si>
  <si>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</si>
  <si>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</si>
  <si>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</si>
  <si>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</si>
  <si>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</si>
  <si>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</si>
  <si>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</si>
  <si>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</si>
  <si>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</si>
  <si>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</si>
  <si>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</si>
  <si>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</si>
  <si>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</si>
  <si>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</si>
  <si>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</si>
  <si>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</si>
  <si>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</si>
  <si>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</si>
  <si>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</si>
  <si>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</si>
  <si>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</si>
  <si>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</si>
  <si>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</si>
  <si>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</si>
  <si>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</si>
  <si>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</si>
  <si>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</si>
  <si>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</si>
  <si>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</si>
  <si>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</si>
  <si>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</si>
  <si>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</si>
  <si>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</si>
  <si>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</si>
  <si>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</si>
  <si>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</si>
  <si>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</si>
  <si>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</si>
  <si>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</si>
  <si>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</si>
  <si>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</si>
  <si>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</si>
  <si>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</si>
  <si>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</si>
  <si>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</si>
  <si>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</si>
  <si>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</si>
  <si>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</si>
  <si>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</si>
  <si>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</si>
  <si>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</si>
  <si>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</si>
  <si>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</si>
  <si>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</si>
  <si>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</si>
  <si>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</si>
  <si>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</si>
  <si>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</si>
  <si>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</si>
  <si>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</si>
  <si>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</si>
  <si>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</si>
  <si>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</si>
  <si>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</si>
  <si>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</si>
  <si>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</si>
  <si>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</si>
  <si>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</si>
  <si>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</si>
  <si>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</si>
  <si>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</si>
  <si>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</si>
  <si>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</si>
  <si>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</si>
  <si>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</si>
  <si>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</si>
  <si>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</si>
  <si>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</si>
  <si>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</si>
  <si>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</si>
  <si>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</si>
  <si>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</si>
  <si>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</si>
  <si>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</si>
  <si>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</si>
  <si>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</si>
  <si>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</si>
  <si>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</si>
  <si>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</si>
  <si>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</si>
  <si>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</si>
  <si>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</si>
  <si>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</si>
  <si>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</si>
  <si>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</si>
  <si>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</si>
  <si>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</si>
  <si>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</si>
  <si>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</si>
  <si>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</si>
  <si>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</si>
  <si>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</si>
  <si>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</si>
  <si>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</si>
  <si>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</si>
  <si>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</si>
  <si>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</si>
  <si>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</si>
  <si>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</si>
  <si>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</si>
  <si>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</si>
  <si>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</si>
  <si>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</si>
  <si>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</si>
  <si>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</si>
  <si>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</si>
  <si>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</si>
  <si>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</si>
  <si>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</si>
  <si>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</si>
  <si>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</si>
  <si>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</si>
  <si>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</si>
  <si>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</si>
  <si>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</si>
  <si>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</si>
  <si>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</si>
  <si>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</si>
  <si>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</si>
  <si>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</si>
  <si>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</si>
  <si>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</si>
  <si>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</si>
  <si>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</si>
  <si>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</si>
  <si>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</si>
  <si>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</si>
  <si>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</si>
  <si>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</si>
  <si>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</si>
  <si>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</si>
  <si>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</si>
  <si>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</si>
  <si>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</si>
  <si>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</si>
  <si>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</si>
  <si>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</si>
  <si>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</si>
  <si>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</si>
  <si>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</si>
  <si>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</si>
  <si>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</si>
  <si>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</si>
  <si>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</si>
  <si>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</si>
  <si>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</si>
  <si>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</si>
  <si>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</si>
  <si>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</si>
  <si>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</si>
  <si>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</si>
  <si>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</si>
  <si>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</si>
  <si>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</si>
  <si>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</si>
  <si>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</si>
  <si>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</si>
  <si>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</si>
  <si>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</si>
  <si>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</si>
  <si>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</si>
  <si>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</si>
  <si>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</si>
  <si>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</si>
  <si>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</si>
  <si>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</si>
  <si>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</si>
  <si>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</si>
  <si>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</si>
  <si>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</si>
  <si>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</si>
  <si>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</si>
  <si>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</si>
  <si>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</si>
  <si>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</si>
  <si>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</si>
  <si>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</si>
  <si>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</si>
  <si>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</si>
  <si>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</si>
  <si>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</si>
  <si>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</si>
  <si>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</si>
  <si>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</si>
  <si>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</si>
  <si>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</si>
  <si>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</si>
  <si>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</si>
  <si>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</si>
  <si>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</si>
  <si>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</si>
  <si>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</si>
  <si>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</si>
  <si>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</si>
  <si>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</si>
  <si>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</si>
  <si>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</si>
  <si>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</si>
  <si>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</si>
  <si>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</si>
  <si>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</si>
  <si>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</si>
  <si>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</si>
  <si>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</si>
  <si>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</si>
  <si>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</si>
  <si>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</si>
  <si>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</si>
  <si>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</si>
  <si>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</si>
  <si>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</si>
  <si>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</si>
  <si>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</si>
  <si>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</si>
  <si>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</si>
  <si>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</si>
  <si>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</si>
  <si>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</si>
  <si>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</si>
  <si>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</si>
  <si>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</si>
  <si>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</si>
  <si>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</si>
  <si>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</si>
  <si>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</si>
  <si>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</si>
  <si>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</si>
  <si>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</si>
  <si>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</si>
  <si>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</si>
  <si>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</si>
  <si>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</si>
  <si>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</si>
  <si>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</si>
  <si>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</si>
  <si>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</si>
  <si>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</si>
  <si>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</si>
  <si>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</si>
  <si>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</si>
  <si>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</si>
  <si>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</si>
  <si>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</si>
  <si>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</si>
  <si>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</si>
  <si>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</si>
  <si>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</si>
  <si>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</si>
  <si>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</si>
  <si>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</si>
  <si>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</si>
  <si>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</si>
  <si>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</si>
  <si>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</si>
  <si>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</si>
  <si>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</si>
  <si>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</si>
  <si>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</si>
  <si>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</si>
  <si>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</si>
  <si>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</si>
  <si>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</si>
  <si>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</si>
  <si>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</si>
  <si>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</si>
  <si>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</si>
  <si>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</si>
  <si>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</si>
  <si>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</si>
  <si>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</si>
  <si>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</si>
  <si>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</si>
  <si>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</si>
  <si>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</si>
  <si>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</si>
  <si>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</si>
  <si>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</si>
  <si>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</si>
  <si>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</si>
  <si>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</si>
  <si>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</si>
  <si>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</si>
  <si>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</si>
  <si>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</si>
  <si>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</si>
  <si>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</si>
  <si>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</si>
  <si>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</si>
  <si>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</si>
  <si>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</si>
  <si>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</si>
  <si>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</si>
  <si>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</si>
  <si>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</si>
  <si>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</si>
  <si>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</si>
  <si>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</si>
  <si>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</si>
  <si>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</si>
  <si>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</si>
  <si>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</si>
  <si>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</si>
  <si>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</si>
  <si>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</si>
  <si>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</si>
  <si>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</si>
  <si>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</si>
  <si>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</si>
  <si>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</si>
  <si>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</si>
  <si>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</si>
  <si>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</si>
  <si>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</si>
  <si>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</si>
  <si>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</si>
  <si>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</si>
  <si>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</si>
  <si>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</si>
  <si>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</si>
  <si>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</si>
  <si>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</si>
  <si>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</si>
  <si>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</si>
  <si>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</si>
  <si>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</si>
  <si>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</si>
  <si>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</si>
  <si>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</si>
  <si>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</si>
  <si>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</si>
  <si>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</si>
  <si>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</si>
  <si>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</si>
  <si>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</si>
  <si>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</si>
  <si>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</si>
  <si>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</si>
  <si>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</si>
  <si>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</si>
  <si>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</si>
  <si>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</si>
  <si>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</si>
  <si>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</si>
  <si>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</si>
  <si>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</si>
  <si>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</si>
  <si>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</si>
  <si>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</si>
  <si>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</si>
  <si>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</si>
  <si>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</si>
  <si>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</si>
  <si>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</si>
  <si>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</si>
  <si>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</si>
  <si>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</si>
  <si>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</si>
  <si>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</si>
  <si>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</si>
  <si>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</si>
  <si>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</si>
  <si>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</si>
  <si>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</si>
  <si>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</si>
  <si>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</si>
  <si>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</si>
  <si>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</si>
  <si>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</si>
  <si>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</si>
  <si>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</si>
  <si>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</si>
  <si>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</si>
  <si>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</si>
  <si>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</si>
  <si>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</si>
  <si>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</si>
  <si>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</si>
  <si>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</si>
  <si>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</si>
  <si>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</si>
  <si>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</si>
  <si>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</si>
  <si>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</si>
  <si>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</si>
  <si>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</si>
  <si>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</si>
  <si>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</si>
  <si>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</si>
  <si>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</si>
  <si>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</si>
  <si>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</si>
  <si>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</si>
  <si>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</si>
  <si>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</si>
  <si>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</si>
  <si>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</si>
  <si>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</si>
  <si>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</si>
  <si>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</si>
  <si>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</si>
  <si>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</si>
  <si>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</si>
  <si>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</si>
  <si>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</si>
  <si>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</si>
  <si>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</si>
  <si>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</si>
  <si>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</si>
  <si>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</si>
  <si>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</si>
  <si>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</si>
  <si>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</si>
  <si>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</si>
  <si>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</si>
  <si>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</si>
  <si>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</si>
  <si>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</si>
  <si>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</si>
  <si>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</si>
  <si>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</si>
  <si>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</si>
  <si>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</si>
  <si>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</si>
  <si>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</si>
  <si>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</si>
  <si>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</si>
  <si>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</si>
  <si>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</si>
  <si>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</si>
  <si>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</si>
  <si>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</si>
  <si>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</si>
  <si>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</si>
  <si>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</si>
  <si>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</si>
  <si>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</si>
  <si>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</si>
  <si>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</si>
  <si>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</si>
  <si>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</si>
  <si>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</si>
  <si>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</si>
  <si>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</si>
  <si>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</si>
  <si>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</si>
  <si>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</si>
  <si>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</si>
  <si>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</si>
  <si>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</si>
  <si>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</si>
  <si>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</si>
  <si>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</si>
  <si>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</si>
  <si>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</si>
  <si>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</si>
  <si>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</si>
  <si>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</si>
  <si>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</si>
  <si>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</si>
  <si>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</si>
  <si>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</si>
  <si>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</si>
  <si>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</si>
  <si>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</si>
  <si>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</si>
  <si>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</si>
  <si>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</si>
  <si>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</si>
  <si>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</si>
  <si>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</si>
  <si>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</si>
  <si>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</si>
  <si>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</si>
  <si>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</si>
  <si>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</si>
  <si>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</si>
  <si>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</si>
  <si>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</si>
  <si>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</si>
  <si>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</si>
  <si>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</si>
  <si>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</si>
  <si>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</si>
  <si>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</si>
  <si>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</si>
  <si>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</si>
  <si>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</si>
  <si>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</si>
  <si>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</si>
  <si>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</si>
  <si>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</si>
  <si>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</si>
  <si>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</si>
  <si>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</si>
  <si>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</si>
  <si>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</si>
  <si>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</si>
  <si>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</si>
  <si>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</si>
  <si>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</si>
  <si>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</si>
  <si>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</si>
  <si>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</si>
  <si>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</si>
  <si>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</si>
  <si>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</si>
  <si>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</si>
  <si>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</si>
  <si>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</si>
  <si>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</si>
  <si>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</si>
  <si>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</si>
  <si>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</si>
  <si>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</si>
  <si>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</si>
  <si>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</si>
  <si>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</si>
  <si>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</si>
  <si>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</si>
  <si>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</si>
  <si>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</si>
  <si>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</si>
  <si>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</si>
  <si>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</si>
  <si>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</si>
  <si>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</si>
  <si>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</si>
  <si>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</si>
  <si>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</si>
  <si>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</si>
  <si>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</si>
  <si>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</si>
  <si>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</si>
  <si>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</si>
  <si>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</si>
  <si>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</si>
  <si>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</si>
  <si>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</si>
  <si>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</si>
  <si>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</si>
  <si>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</si>
  <si>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</si>
  <si>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</si>
  <si>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</si>
  <si>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</si>
  <si>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</si>
  <si>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</si>
  <si>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</si>
  <si>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</si>
  <si>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</si>
  <si>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</si>
  <si>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</si>
  <si>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</si>
  <si>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</si>
  <si>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</si>
  <si>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</si>
  <si>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</si>
  <si>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</si>
  <si>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</si>
  <si>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</si>
  <si>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</si>
  <si>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</si>
  <si>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</si>
  <si>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</si>
  <si>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</si>
  <si>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</si>
  <si>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</si>
  <si>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</si>
  <si>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</si>
  <si>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</si>
  <si>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</si>
  <si>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</si>
  <si>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</si>
  <si>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</si>
  <si>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</si>
  <si>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</si>
  <si>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</si>
  <si>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</si>
  <si>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</si>
  <si>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</si>
  <si>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</si>
  <si>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</si>
  <si>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</si>
  <si>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</si>
  <si>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</si>
  <si>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</si>
  <si>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</si>
  <si>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</si>
  <si>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</si>
  <si>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</si>
  <si>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</si>
  <si>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</si>
  <si>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</si>
  <si>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</si>
  <si>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</si>
  <si>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</si>
  <si>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</si>
  <si>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</si>
  <si>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</si>
  <si>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</si>
  <si>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</si>
  <si>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</si>
  <si>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</si>
  <si>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</si>
  <si>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</si>
  <si>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</si>
  <si>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</si>
  <si>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</si>
  <si>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</si>
  <si>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</si>
  <si>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</si>
  <si>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</si>
  <si>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</si>
  <si>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</si>
  <si>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</si>
  <si>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</si>
  <si>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</si>
  <si>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</si>
  <si>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</si>
  <si>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</si>
  <si>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</si>
  <si>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</si>
  <si>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</si>
  <si>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</si>
  <si>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</si>
  <si>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</si>
  <si>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</si>
  <si>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</si>
  <si>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</si>
  <si>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</si>
  <si>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</si>
  <si>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</si>
  <si>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</si>
  <si>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</si>
  <si>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</si>
  <si>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</si>
  <si>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</si>
  <si>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</si>
  <si>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</si>
  <si>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</si>
  <si>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</si>
  <si>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</si>
  <si>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</si>
  <si>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</si>
  <si>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</si>
  <si>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</si>
  <si>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</si>
  <si>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</si>
  <si>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</si>
  <si>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</si>
  <si>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</si>
  <si>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</si>
  <si>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</si>
  <si>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</si>
  <si>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</si>
  <si>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</si>
  <si>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</si>
  <si>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</si>
  <si>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</si>
  <si>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</si>
  <si>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</si>
  <si>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</si>
  <si>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</si>
  <si>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</si>
  <si>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</si>
  <si>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</si>
  <si>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</si>
  <si>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</si>
  <si>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</si>
  <si>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</si>
  <si>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</si>
  <si>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</si>
  <si>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</si>
  <si>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</si>
  <si>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</si>
  <si>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</si>
  <si>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</si>
  <si>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</si>
  <si>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</si>
  <si>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</si>
  <si>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</si>
  <si>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</si>
  <si>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</si>
  <si>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</si>
  <si>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</si>
  <si>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</si>
  <si>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</si>
  <si>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</si>
  <si>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</si>
  <si>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</si>
  <si>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</si>
  <si>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</si>
  <si>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</si>
  <si>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</si>
  <si>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</si>
  <si>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</si>
  <si>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</si>
  <si>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</si>
  <si>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</si>
  <si>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</si>
  <si>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</si>
  <si>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</si>
  <si>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</si>
  <si>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</si>
  <si>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</si>
  <si>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</si>
  <si>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</si>
  <si>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</si>
  <si>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</si>
  <si>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</si>
  <si>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</si>
  <si>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</si>
  <si>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</si>
  <si>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</si>
  <si>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</si>
  <si>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</si>
  <si>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</si>
  <si>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</si>
  <si>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</si>
  <si>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</si>
  <si>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</si>
  <si>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</si>
  <si>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</si>
  <si>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</si>
  <si>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</si>
  <si>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</si>
  <si>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</si>
  <si>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</si>
  <si>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</si>
  <si>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</si>
  <si>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</si>
  <si>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</si>
  <si>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</si>
  <si>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</si>
  <si>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</si>
  <si>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</si>
  <si>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</si>
  <si>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</si>
  <si>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</si>
  <si>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</si>
  <si>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</si>
  <si>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</si>
  <si>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</si>
  <si>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</si>
  <si>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</si>
  <si>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</si>
  <si>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</si>
  <si>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</si>
  <si>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</si>
  <si>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</si>
  <si>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</si>
  <si>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</si>
  <si>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</si>
  <si>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</si>
  <si>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</si>
  <si>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</si>
  <si>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</si>
  <si>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</si>
  <si>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</si>
  <si>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</si>
  <si>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</si>
  <si>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</si>
  <si>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</si>
  <si>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</si>
  <si>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</si>
  <si>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</si>
  <si>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</si>
  <si>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</si>
  <si>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</si>
  <si>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</si>
  <si>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</si>
  <si>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</si>
  <si>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</si>
  <si>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</si>
  <si>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</si>
  <si>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</si>
  <si>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</si>
  <si>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</si>
  <si>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</si>
  <si>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</si>
  <si>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</si>
  <si>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</si>
  <si>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</si>
  <si>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</si>
  <si>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</si>
  <si>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</si>
  <si>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</si>
  <si>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</si>
  <si>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</si>
  <si>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</si>
  <si>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</si>
  <si>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</si>
  <si>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</si>
  <si>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</si>
  <si>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</si>
  <si>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</si>
  <si>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</si>
  <si>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</si>
  <si>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</si>
  <si>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</si>
  <si>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</si>
  <si>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</si>
  <si>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</si>
  <si>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</si>
  <si>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</si>
  <si>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</si>
  <si>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</si>
  <si>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</si>
  <si>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</si>
  <si>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</si>
  <si>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</si>
  <si>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</si>
  <si>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</si>
  <si>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</si>
  <si>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</si>
  <si>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</si>
  <si>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</si>
  <si>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</si>
  <si>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</si>
  <si>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</si>
  <si>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</si>
  <si>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</si>
  <si>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</si>
  <si>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</si>
  <si>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</si>
  <si>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</si>
  <si>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</si>
  <si>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</si>
  <si>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</si>
  <si>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</si>
  <si>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</si>
  <si>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</si>
  <si>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</si>
  <si>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</si>
  <si>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</si>
  <si>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</si>
  <si>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</si>
  <si>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</si>
  <si>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</si>
  <si>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</si>
  <si>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</si>
  <si>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</si>
  <si>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</si>
  <si>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</si>
  <si>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</si>
  <si>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</si>
  <si>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</si>
  <si>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</si>
  <si>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</si>
  <si>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</si>
  <si>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</si>
  <si>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</si>
  <si>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</si>
  <si>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</si>
  <si>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</si>
  <si>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</si>
  <si>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</si>
  <si>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</si>
  <si>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</si>
  <si>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</si>
  <si>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</si>
  <si>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</si>
  <si>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</si>
  <si>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</si>
  <si>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</si>
  <si>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</si>
  <si>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</si>
  <si>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</si>
  <si>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</si>
  <si>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</si>
  <si>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</si>
  <si>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</si>
  <si>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</si>
  <si>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</si>
  <si>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</si>
  <si>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</si>
  <si>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</si>
  <si>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</si>
  <si>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</si>
  <si>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</si>
  <si>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</si>
  <si>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</si>
  <si>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</si>
  <si>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</si>
  <si>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</si>
  <si>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</si>
  <si>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</si>
  <si>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</si>
  <si>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</si>
  <si>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</si>
  <si>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</si>
  <si>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</si>
  <si>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</si>
  <si>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</si>
  <si>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</si>
  <si>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</si>
  <si>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</si>
  <si>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</si>
  <si>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</si>
  <si>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</si>
  <si>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</si>
  <si>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</si>
  <si>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</si>
  <si>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</si>
  <si>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</si>
  <si>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</si>
  <si>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</si>
  <si>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</si>
  <si>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</si>
  <si>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</si>
  <si>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</si>
  <si>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</si>
  <si>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</si>
  <si>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</si>
  <si>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</si>
  <si>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</si>
  <si>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</si>
  <si>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</si>
  <si>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</si>
  <si>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</si>
  <si>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</si>
  <si>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</si>
  <si>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</si>
  <si>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</si>
  <si>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</si>
  <si>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</si>
  <si>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</si>
  <si>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</si>
  <si>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</si>
  <si>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</si>
  <si>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</si>
  <si>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</si>
  <si>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</si>
  <si>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</si>
  <si>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</si>
  <si>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</si>
  <si>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</si>
  <si>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</si>
  <si>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</si>
  <si>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</si>
  <si>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</si>
  <si>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</si>
  <si>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</si>
  <si>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</si>
  <si>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</si>
  <si>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</si>
  <si>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</si>
  <si>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</si>
  <si>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</si>
  <si>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</si>
  <si>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</si>
  <si>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</si>
  <si>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</si>
  <si>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</si>
  <si>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</si>
  <si>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</si>
  <si>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</si>
  <si>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</si>
  <si>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</si>
  <si>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</si>
  <si>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</si>
  <si>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</si>
  <si>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</si>
  <si>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</si>
  <si>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</si>
  <si>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</si>
  <si>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</si>
  <si>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</si>
  <si>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</si>
  <si>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</si>
  <si>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</si>
  <si>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</si>
  <si>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</si>
  <si>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</si>
  <si>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</si>
  <si>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</si>
  <si>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</si>
  <si>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</si>
  <si>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</si>
  <si>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</si>
  <si>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</si>
  <si>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</si>
  <si>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</si>
  <si>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</si>
  <si>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</si>
  <si>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</si>
  <si>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</si>
  <si>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</si>
  <si>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</si>
  <si>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</si>
  <si>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</si>
  <si>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</si>
  <si>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</si>
  <si>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</si>
  <si>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</si>
  <si>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</si>
  <si>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</si>
  <si>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</si>
  <si>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</si>
  <si>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</si>
  <si>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</si>
  <si>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</si>
  <si>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</si>
  <si>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</si>
  <si>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</si>
  <si>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</si>
  <si>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</si>
  <si>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</si>
  <si>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</si>
  <si>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</si>
  <si>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</si>
  <si>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</si>
  <si>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</si>
  <si>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</si>
  <si>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</si>
  <si>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</si>
  <si>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</si>
  <si>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</si>
  <si>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</si>
  <si>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</si>
  <si>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</si>
  <si>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</si>
  <si>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</si>
  <si>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</si>
  <si>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</si>
  <si>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</si>
  <si>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</si>
  <si>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</si>
  <si>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</si>
  <si>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</si>
  <si>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</si>
  <si>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</si>
  <si>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</si>
  <si>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</si>
  <si>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</si>
  <si>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</si>
  <si>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</si>
  <si>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</si>
  <si>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</si>
  <si>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</si>
  <si>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</si>
  <si>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</si>
  <si>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</si>
  <si>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</si>
  <si>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</si>
  <si>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</si>
  <si>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</si>
  <si>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</si>
  <si>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</si>
  <si>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</si>
  <si>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</si>
  <si>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</si>
  <si>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</si>
  <si>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</si>
  <si>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</si>
  <si>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</si>
  <si>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</si>
  <si>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</si>
  <si>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</si>
  <si>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</si>
  <si>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</si>
  <si>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</si>
  <si>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</si>
  <si>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</si>
  <si>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</si>
  <si>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</si>
  <si>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</si>
  <si>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</si>
  <si>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</si>
  <si>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</si>
  <si>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</si>
  <si>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</si>
  <si>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</si>
  <si>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</si>
  <si>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</si>
  <si>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</si>
  <si>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</si>
  <si>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</si>
  <si>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</si>
  <si>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</si>
  <si>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</si>
  <si>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</si>
  <si>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</si>
  <si>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</si>
  <si>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</si>
  <si>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</si>
  <si>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</si>
  <si>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</si>
  <si>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</si>
  <si>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</si>
  <si>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</si>
  <si>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</si>
  <si>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</si>
  <si>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</si>
  <si>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</si>
  <si>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</si>
  <si>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</si>
  <si>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</si>
  <si>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</si>
  <si>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</si>
  <si>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</si>
  <si>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</si>
  <si>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</si>
  <si>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</si>
  <si>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</si>
  <si>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</si>
  <si>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</si>
  <si>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</si>
  <si>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</si>
  <si>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</si>
  <si>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</si>
  <si>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</si>
  <si>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</si>
  <si>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</si>
  <si>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</si>
  <si>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</si>
  <si>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</si>
  <si>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</si>
  <si>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</si>
  <si>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</si>
  <si>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</si>
  <si>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</si>
  <si>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</si>
  <si>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</si>
  <si>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</si>
  <si>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</si>
  <si>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</si>
  <si>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</si>
  <si>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</si>
  <si>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</si>
  <si>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</si>
  <si>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</si>
  <si>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</si>
  <si>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</si>
  <si>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</si>
  <si>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</si>
  <si>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</si>
  <si>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</si>
  <si>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</si>
  <si>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</si>
  <si>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</si>
  <si>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</si>
  <si>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</si>
  <si>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</si>
  <si>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</si>
  <si>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</si>
  <si>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</si>
  <si>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</si>
  <si>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</si>
  <si>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</si>
  <si>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</si>
  <si>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</si>
  <si>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</si>
  <si>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</si>
  <si>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</si>
  <si>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</si>
  <si>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</si>
  <si>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</si>
  <si>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</si>
  <si>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</si>
  <si>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</si>
  <si>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</si>
  <si>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</si>
  <si>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</si>
  <si>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</si>
  <si>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</si>
  <si>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</si>
  <si>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</si>
  <si>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</si>
  <si>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</si>
  <si>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</si>
  <si>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</si>
  <si>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</si>
  <si>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</si>
  <si>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</si>
  <si>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</si>
  <si>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</si>
  <si>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</si>
  <si>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</si>
  <si>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</si>
  <si>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</si>
  <si>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</si>
  <si>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</si>
  <si>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</si>
  <si>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</si>
  <si>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</si>
  <si>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</si>
  <si>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</si>
  <si>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</si>
  <si>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</si>
  <si>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</si>
  <si>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</si>
  <si>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</si>
  <si>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</si>
  <si>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</si>
  <si>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</si>
  <si>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</si>
  <si>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</si>
  <si>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</si>
  <si>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</si>
  <si>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</si>
  <si>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</si>
  <si>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</si>
  <si>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</si>
  <si>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</si>
  <si>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</si>
  <si>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</si>
  <si>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</si>
  <si>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</si>
  <si>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</si>
  <si>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</si>
  <si>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</si>
  <si>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</si>
  <si>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</si>
  <si>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</si>
  <si>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</si>
  <si>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</si>
  <si>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</si>
  <si>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</si>
  <si>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</si>
  <si>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</si>
  <si>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</si>
  <si>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</si>
  <si>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</si>
  <si>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</si>
  <si>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</si>
  <si>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</si>
  <si>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</si>
  <si>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</si>
  <si>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</si>
  <si>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</si>
  <si>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</si>
  <si>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</si>
  <si>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</si>
  <si>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</si>
  <si>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</si>
  <si>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</si>
  <si>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</si>
  <si>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</si>
  <si>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</si>
  <si>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</si>
  <si>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</si>
  <si>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</si>
  <si>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</si>
  <si>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</si>
  <si>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</si>
  <si>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</si>
  <si>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</si>
  <si>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</si>
  <si>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</si>
  <si>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</si>
  <si>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</si>
  <si>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</si>
  <si>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</si>
  <si>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</si>
  <si>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</si>
  <si>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</si>
  <si>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</si>
  <si>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</si>
  <si>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</si>
  <si>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</si>
  <si>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</si>
  <si>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</si>
  <si>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</si>
  <si>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</si>
  <si>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</si>
  <si>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</si>
  <si>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</si>
  <si>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</si>
  <si>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</si>
  <si>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</si>
  <si>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</si>
  <si>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</si>
  <si>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</si>
  <si>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</si>
  <si>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</si>
  <si>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</si>
  <si>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</si>
  <si>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</si>
  <si>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</si>
  <si>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</si>
  <si>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</si>
  <si>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</si>
  <si>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</si>
  <si>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</si>
  <si>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</si>
  <si>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</si>
  <si>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</si>
  <si>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</si>
  <si>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</si>
  <si>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</si>
  <si>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</si>
  <si>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</si>
  <si>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</si>
  <si>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</si>
  <si>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</si>
  <si>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</si>
  <si>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</si>
  <si>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</si>
  <si>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</si>
  <si>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</si>
  <si>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</si>
  <si>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</si>
  <si>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</si>
  <si>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</si>
  <si>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</si>
  <si>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</si>
  <si>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</si>
  <si>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</si>
  <si>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</si>
  <si>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</si>
  <si>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</si>
  <si>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</si>
  <si>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</si>
  <si>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</si>
  <si>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</si>
  <si>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</si>
  <si>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</si>
  <si>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</si>
  <si>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</si>
  <si>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</si>
  <si>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</si>
  <si>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</si>
  <si>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</si>
  <si>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</si>
  <si>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</si>
  <si>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</si>
  <si>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</si>
  <si>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</si>
  <si>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</si>
  <si>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</si>
  <si>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</si>
  <si>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</si>
  <si>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</si>
  <si>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</si>
  <si>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</si>
  <si>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</si>
  <si>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</si>
  <si>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</si>
  <si>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</si>
  <si>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</si>
  <si>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</si>
  <si>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</si>
  <si>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</si>
  <si>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</si>
  <si>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</si>
  <si>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</si>
  <si>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</si>
  <si>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</si>
  <si>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</si>
  <si>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</si>
  <si>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</si>
  <si>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</si>
  <si>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</si>
  <si>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</si>
  <si>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</si>
  <si>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</si>
  <si>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</si>
  <si>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</si>
  <si>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</si>
  <si>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</si>
  <si>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</si>
  <si>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</si>
  <si>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</si>
  <si>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</si>
  <si>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</si>
  <si>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</si>
  <si>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</si>
  <si>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</si>
  <si>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</si>
  <si>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</si>
  <si>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</si>
  <si>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</si>
  <si>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</si>
  <si>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</si>
  <si>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</si>
  <si>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</si>
  <si>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</si>
  <si>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</si>
  <si>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</si>
  <si>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</si>
  <si>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</si>
  <si>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</si>
  <si>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</si>
  <si>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</si>
  <si>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</si>
  <si>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</si>
  <si>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</si>
  <si>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</si>
  <si>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</si>
  <si>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</si>
  <si>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</si>
  <si>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</si>
  <si>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</si>
  <si>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</si>
  <si>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</si>
  <si>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</si>
  <si>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</si>
  <si>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</si>
  <si>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</si>
  <si>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</si>
  <si>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</si>
  <si>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</si>
  <si>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</si>
  <si>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</si>
  <si>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</si>
  <si>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</si>
  <si>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</si>
  <si>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</si>
  <si>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</si>
  <si>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</si>
  <si>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</si>
  <si>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</si>
  <si>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</si>
  <si>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</si>
  <si>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</si>
  <si>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</si>
  <si>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</si>
  <si>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</si>
  <si>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</si>
  <si>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</si>
  <si>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</si>
  <si>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</si>
  <si>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</si>
  <si>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</si>
  <si>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</si>
  <si>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</si>
  <si>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</si>
  <si>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</si>
  <si>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</si>
  <si>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</si>
  <si>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</si>
  <si>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</si>
  <si>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</si>
  <si>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</si>
  <si>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</si>
  <si>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</si>
  <si>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</si>
  <si>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</si>
  <si>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</si>
  <si>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</si>
  <si>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</si>
  <si>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</si>
  <si>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</si>
  <si>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</si>
  <si>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</si>
  <si>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</si>
  <si>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</si>
  <si>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</si>
  <si>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</si>
  <si>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</si>
  <si>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</si>
  <si>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</si>
  <si>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</si>
  <si>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</si>
  <si>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</si>
  <si>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</si>
  <si>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</si>
  <si>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</si>
  <si>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</si>
  <si>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</si>
  <si>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</si>
  <si>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</si>
  <si>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</si>
  <si>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</si>
  <si>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</si>
  <si>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</si>
  <si>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</si>
  <si>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</si>
  <si>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</si>
  <si>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</si>
  <si>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</si>
  <si>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</si>
  <si>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</si>
  <si>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</si>
  <si>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</si>
  <si>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</si>
  <si>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</si>
  <si>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</si>
  <si>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</si>
  <si>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</si>
  <si>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</si>
  <si>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</si>
  <si>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</si>
  <si>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</si>
  <si>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</si>
  <si>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</si>
  <si>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</si>
  <si>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</si>
  <si>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</si>
  <si>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</si>
  <si>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</si>
  <si>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</si>
  <si>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</si>
  <si>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</si>
  <si>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</si>
  <si>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</si>
  <si>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</si>
  <si>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</si>
  <si>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</si>
  <si>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</si>
  <si>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</si>
  <si>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</si>
  <si>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</si>
  <si>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</si>
  <si>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</si>
  <si>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</si>
  <si>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</si>
  <si>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</si>
  <si>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</si>
  <si>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</si>
  <si>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</si>
  <si>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</si>
  <si>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</si>
  <si>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</si>
  <si>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</si>
  <si>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</si>
  <si>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</si>
  <si>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</si>
  <si>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</si>
  <si>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</si>
  <si>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</si>
  <si>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</si>
  <si>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</si>
  <si>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</si>
  <si>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</si>
  <si>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</si>
  <si>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</si>
  <si>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</si>
  <si>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</si>
  <si>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</si>
  <si>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</si>
  <si>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</si>
  <si>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</si>
  <si>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</si>
  <si>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</si>
  <si>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</si>
  <si>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</si>
  <si>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</si>
  <si>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</si>
  <si>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</si>
  <si>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</si>
  <si>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</si>
  <si>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</si>
  <si>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</si>
  <si>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</si>
  <si>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</si>
  <si>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</si>
  <si>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</si>
  <si>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</si>
  <si>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</si>
  <si>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</si>
  <si>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</si>
  <si>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</si>
  <si>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</si>
  <si>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</si>
  <si>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</si>
  <si>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</si>
  <si>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</si>
  <si>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</si>
  <si>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</si>
  <si>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</si>
  <si>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</si>
  <si>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</si>
  <si>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</si>
  <si>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</si>
  <si>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</si>
  <si>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</si>
  <si>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</si>
  <si>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</si>
  <si>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</si>
  <si>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</si>
  <si>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</si>
  <si>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</si>
  <si>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</si>
  <si>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</si>
  <si>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</si>
  <si>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</si>
  <si>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</si>
  <si>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</si>
  <si>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</si>
  <si>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</si>
  <si>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</si>
  <si>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</si>
  <si>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</si>
  <si>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</si>
  <si>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</si>
  <si>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</si>
  <si>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</si>
  <si>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</si>
  <si>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</si>
  <si>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</si>
  <si>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</si>
  <si>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</si>
  <si>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</si>
  <si>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</si>
  <si>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</si>
  <si>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</si>
  <si>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</si>
  <si>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</si>
  <si>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</si>
  <si>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</si>
  <si>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</si>
  <si>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</si>
  <si>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</si>
  <si>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</si>
  <si>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</si>
  <si>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</si>
  <si>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</si>
  <si>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</si>
  <si>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</si>
  <si>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</si>
  <si>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</si>
  <si>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</si>
  <si>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</si>
  <si>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</si>
  <si>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</si>
  <si>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</si>
  <si>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</si>
  <si>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</si>
  <si>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</si>
  <si>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</si>
  <si>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</si>
  <si>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</si>
  <si>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</si>
  <si>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</si>
  <si>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</si>
  <si>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</si>
  <si>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</si>
  <si>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</si>
  <si>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</si>
  <si>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</si>
  <si>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</si>
  <si>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</si>
  <si>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</si>
  <si>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</si>
  <si>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</si>
  <si>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</si>
  <si>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</si>
  <si>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</si>
  <si>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</si>
  <si>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</si>
  <si>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</si>
  <si>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</si>
  <si>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</si>
  <si>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</si>
  <si>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</si>
  <si>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</si>
  <si>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</si>
  <si>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</si>
  <si>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</si>
  <si>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</si>
  <si>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</si>
  <si>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</si>
  <si>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</si>
  <si>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</si>
  <si>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</si>
  <si>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</si>
  <si>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</si>
  <si>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</si>
  <si>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</si>
  <si>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</si>
  <si>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</si>
  <si>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</si>
  <si>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</si>
  <si>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</si>
  <si>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</si>
  <si>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</si>
  <si>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</si>
  <si>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</si>
  <si>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</si>
  <si>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</si>
  <si>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</si>
  <si>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</si>
  <si>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</si>
  <si>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</si>
  <si>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</si>
  <si>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</si>
  <si>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</si>
  <si>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</si>
  <si>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</si>
  <si>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</si>
  <si>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</si>
  <si>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</si>
  <si>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</si>
  <si>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</si>
  <si>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</si>
  <si>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</si>
  <si>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</si>
  <si>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</si>
  <si>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</si>
  <si>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</si>
  <si>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</si>
  <si>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</si>
  <si>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</si>
  <si>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</si>
  <si>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</si>
  <si>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</si>
  <si>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</si>
  <si>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</si>
  <si>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</si>
  <si>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</si>
  <si>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</si>
  <si>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</si>
  <si>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</si>
  <si>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</si>
  <si>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</si>
  <si>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</si>
  <si>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</si>
  <si>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</si>
  <si>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</si>
  <si>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</si>
  <si>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</si>
  <si>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</si>
  <si>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</si>
  <si>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</si>
  <si>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</si>
  <si>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</si>
  <si>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</si>
  <si>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</si>
  <si>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</si>
  <si>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</si>
  <si>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</si>
  <si>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</si>
  <si>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</si>
  <si>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</si>
  <si>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</si>
  <si>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</si>
  <si>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</si>
  <si>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</si>
  <si>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</si>
  <si>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</si>
  <si>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</si>
  <si>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</si>
  <si>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</si>
  <si>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</si>
  <si>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</si>
  <si>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</si>
  <si>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</si>
  <si>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</si>
  <si>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</si>
  <si>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</si>
  <si>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</si>
  <si>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</si>
  <si>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</si>
  <si>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</si>
  <si>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</si>
  <si>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</si>
  <si>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</si>
  <si>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</si>
  <si>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</si>
  <si>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</si>
  <si>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</si>
  <si>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</si>
  <si>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</si>
  <si>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</si>
  <si>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</si>
  <si>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</si>
  <si>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</si>
  <si>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</si>
  <si>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</si>
  <si>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</si>
  <si>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</si>
  <si>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</si>
  <si>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</si>
  <si>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</si>
  <si>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</si>
  <si>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</si>
  <si>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</si>
  <si>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</si>
  <si>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</si>
  <si>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</si>
  <si>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</si>
  <si>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</si>
  <si>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</si>
  <si>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</si>
  <si>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</si>
  <si>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</si>
  <si>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</si>
  <si>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</si>
  <si>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</si>
  <si>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</si>
  <si>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</si>
  <si>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</si>
  <si>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</si>
  <si>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</si>
  <si>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</si>
  <si>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</si>
  <si>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</si>
  <si>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</si>
  <si>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</si>
  <si>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</si>
  <si>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</si>
  <si>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</si>
  <si>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</si>
  <si>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</si>
  <si>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</si>
  <si>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</si>
  <si>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</si>
  <si>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</si>
  <si>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</si>
  <si>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</si>
  <si>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</si>
  <si>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</si>
  <si>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</si>
  <si>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</si>
  <si>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</si>
  <si>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</si>
  <si>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</si>
  <si>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</si>
  <si>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</si>
  <si>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</si>
  <si>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</si>
  <si>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</si>
  <si>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</si>
  <si>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</si>
  <si>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</si>
  <si>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</si>
  <si>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</si>
  <si>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</si>
  <si>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</si>
  <si>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</si>
  <si>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</si>
  <si>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</si>
  <si>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</si>
  <si>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</si>
  <si>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</si>
  <si>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</si>
  <si>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</si>
  <si>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</si>
  <si>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</si>
  <si>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</si>
  <si>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</si>
  <si>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</si>
  <si>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</si>
  <si>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</si>
  <si>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</si>
  <si>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</si>
  <si>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</si>
  <si>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</si>
  <si>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</si>
  <si>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</si>
  <si>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</si>
  <si>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</si>
  <si>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</si>
  <si>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</si>
  <si>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</si>
  <si>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</si>
  <si>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</si>
  <si>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</si>
  <si>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</si>
  <si>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</si>
  <si>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</si>
  <si>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</si>
  <si>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</si>
  <si>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</si>
  <si>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</si>
  <si>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</si>
  <si>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</si>
  <si>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</si>
  <si>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</si>
  <si>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</si>
  <si>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</si>
  <si>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</si>
  <si>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</si>
  <si>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</si>
  <si>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</si>
  <si>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</si>
  <si>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</si>
  <si>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</si>
  <si>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</si>
  <si>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</si>
  <si>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</si>
  <si>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</si>
  <si>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</si>
  <si>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</si>
  <si>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</si>
  <si>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</si>
  <si>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</si>
  <si>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</si>
  <si>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</si>
  <si>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</si>
  <si>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</si>
  <si>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</si>
  <si>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</si>
  <si>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</si>
  <si>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</si>
  <si>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</si>
  <si>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</si>
  <si>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</si>
  <si>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</si>
  <si>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</si>
  <si>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</si>
  <si>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</si>
  <si>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</si>
  <si>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</si>
  <si>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</si>
  <si>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</si>
  <si>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</si>
  <si>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</si>
  <si>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</si>
  <si>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</si>
  <si>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</si>
  <si>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</si>
  <si>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</si>
  <si>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</si>
  <si>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</si>
  <si>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</si>
  <si>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</si>
  <si>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</si>
  <si>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</si>
  <si>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</si>
  <si>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</si>
  <si>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</si>
  <si>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</si>
  <si>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</si>
  <si>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</si>
  <si>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</si>
  <si>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</si>
  <si>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</si>
  <si>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</si>
  <si>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</si>
  <si>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</si>
  <si>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</si>
  <si>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</si>
  <si>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</si>
  <si>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</si>
  <si>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</si>
  <si>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</si>
  <si>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</si>
  <si>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</si>
  <si>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</si>
  <si>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</si>
  <si>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</si>
  <si>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</si>
  <si>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</si>
  <si>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</si>
  <si>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</si>
  <si>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</si>
  <si>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</si>
  <si>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</si>
  <si>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</si>
  <si>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</si>
  <si>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</si>
  <si>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</si>
  <si>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</si>
  <si>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</si>
  <si>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</si>
  <si>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</si>
  <si>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</si>
  <si>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</si>
  <si>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</si>
  <si>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</si>
  <si>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</si>
  <si>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</si>
  <si>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</si>
  <si>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</si>
  <si>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</si>
  <si>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</si>
  <si>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</si>
  <si>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</si>
  <si>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</si>
  <si>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</si>
  <si>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</si>
  <si>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</si>
  <si>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</si>
  <si>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</si>
  <si>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</si>
  <si>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</si>
  <si>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</si>
  <si>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</si>
  <si>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</si>
  <si>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</si>
  <si>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</si>
  <si>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</si>
  <si>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</si>
  <si>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</si>
  <si>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</si>
  <si>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</si>
  <si>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</si>
  <si>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</si>
  <si>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</si>
  <si>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</si>
  <si>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</si>
  <si>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</si>
  <si>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</si>
  <si>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</si>
  <si>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</si>
  <si>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</si>
  <si>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</si>
  <si>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</si>
  <si>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</si>
  <si>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</si>
  <si>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</si>
  <si>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</si>
  <si>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</si>
  <si>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</si>
  <si>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</si>
  <si>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</si>
  <si>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</si>
  <si>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</si>
  <si>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</si>
  <si>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</si>
  <si>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</si>
  <si>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</si>
  <si>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</si>
  <si>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</si>
  <si>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</si>
  <si>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</si>
  <si>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</si>
  <si>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</si>
  <si>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</si>
  <si>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</si>
  <si>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</si>
  <si>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</si>
  <si>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</si>
  <si>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</si>
  <si>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</si>
  <si>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</si>
  <si>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</si>
  <si>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</si>
  <si>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</si>
  <si>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</si>
  <si>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</si>
  <si>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</si>
  <si>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</si>
  <si>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</si>
  <si>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</si>
  <si>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</si>
  <si>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</si>
  <si>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</si>
  <si>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</si>
  <si>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</si>
  <si>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</si>
  <si>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</si>
  <si>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</si>
  <si>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</si>
  <si>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</si>
  <si>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</si>
  <si>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</si>
  <si>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</si>
  <si>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</si>
  <si>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</si>
  <si>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</si>
  <si>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</si>
  <si>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</si>
  <si>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</si>
  <si>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</si>
  <si>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</si>
  <si>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</si>
  <si>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</si>
  <si>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</si>
  <si>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</si>
  <si>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</si>
  <si>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</si>
  <si>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</si>
  <si>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</si>
  <si>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</si>
  <si>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</si>
  <si>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</si>
  <si>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</si>
  <si>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</si>
  <si>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</si>
  <si>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</si>
  <si>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</si>
  <si>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</si>
  <si>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</si>
  <si>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</si>
  <si>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</si>
  <si>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</si>
  <si>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</si>
  <si>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</si>
  <si>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</si>
  <si>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</si>
  <si>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</si>
  <si>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</si>
  <si>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</si>
  <si>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</si>
  <si>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</si>
  <si>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</si>
  <si>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</si>
  <si>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</si>
  <si>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</si>
  <si>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</si>
  <si>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</si>
  <si>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</si>
  <si>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</si>
  <si>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</si>
  <si>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</si>
  <si>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</si>
  <si>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</si>
  <si>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</si>
  <si>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</si>
  <si>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</si>
  <si>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</si>
  <si>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</si>
  <si>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</si>
  <si>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</si>
  <si>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</si>
  <si>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</si>
  <si>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</si>
  <si>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</si>
  <si>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</si>
  <si>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</si>
  <si>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</si>
  <si>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</si>
  <si>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</si>
  <si>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</si>
  <si>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</si>
  <si>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</si>
  <si>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</si>
  <si>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</si>
  <si>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</si>
  <si>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</si>
  <si>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</si>
  <si>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</si>
  <si>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</si>
  <si>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</si>
  <si>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</si>
  <si>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</si>
  <si>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</si>
  <si>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</si>
  <si>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</si>
  <si>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</si>
  <si>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</si>
  <si>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</si>
  <si>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</si>
  <si>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</si>
  <si>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</si>
  <si>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</si>
  <si>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</si>
  <si>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</si>
  <si>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</si>
  <si>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</si>
  <si>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</si>
  <si>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</si>
  <si>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</si>
  <si>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</si>
  <si>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</si>
  <si>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</si>
  <si>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</si>
  <si>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</si>
  <si>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</si>
  <si>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</si>
  <si>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</si>
  <si>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</si>
  <si>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</si>
  <si>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</si>
  <si>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</si>
  <si>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</si>
  <si>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</si>
  <si>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</si>
  <si>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</si>
  <si>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</si>
  <si>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</si>
  <si>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</si>
  <si>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</si>
  <si>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</si>
  <si>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</si>
  <si>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</si>
  <si>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</si>
  <si>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</si>
  <si>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</si>
  <si>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</si>
  <si>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</si>
  <si>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</si>
  <si>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</si>
  <si>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</si>
  <si>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</si>
  <si>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</si>
  <si>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</si>
  <si>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</si>
  <si>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</si>
  <si>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</si>
  <si>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</si>
  <si>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</si>
  <si>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</si>
  <si>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</si>
  <si>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</si>
  <si>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</si>
  <si>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</si>
  <si>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</si>
  <si>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</si>
  <si>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</si>
  <si>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</si>
  <si>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</si>
  <si>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</si>
  <si>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</si>
  <si>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</si>
  <si>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</si>
  <si>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</si>
  <si>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</si>
  <si>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</si>
  <si>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</si>
  <si>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</si>
  <si>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</si>
  <si>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</si>
  <si>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</si>
  <si>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</si>
  <si>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</si>
  <si>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</si>
  <si>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</si>
  <si>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</si>
  <si>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</si>
  <si>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</si>
  <si>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</si>
  <si>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</si>
  <si>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</si>
  <si>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</si>
  <si>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</si>
  <si>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</si>
  <si>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</si>
  <si>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</si>
  <si>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</si>
  <si>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</si>
  <si>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</si>
  <si>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</si>
  <si>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</si>
  <si>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</si>
  <si>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</si>
  <si>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</si>
  <si>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</si>
  <si>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</si>
  <si>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</si>
  <si>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</si>
  <si>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</si>
  <si>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</si>
  <si>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</si>
  <si>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</si>
  <si>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</si>
  <si>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</si>
  <si>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</si>
  <si>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</si>
  <si>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</si>
  <si>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</si>
  <si>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</si>
  <si>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</si>
  <si>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</si>
  <si>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</si>
  <si>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</si>
  <si>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</si>
  <si>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</si>
  <si>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</si>
  <si>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</si>
  <si>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</si>
  <si>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</si>
  <si>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</si>
  <si>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</si>
  <si>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</si>
  <si>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</si>
  <si>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</si>
  <si>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</si>
  <si>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</si>
  <si>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</si>
  <si>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</si>
  <si>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</si>
  <si>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</si>
  <si>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</si>
  <si>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</si>
  <si>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</si>
  <si>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</si>
  <si>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</si>
  <si>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</si>
  <si>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</si>
  <si>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</si>
  <si>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</si>
  <si>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</si>
  <si>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</si>
  <si>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</si>
  <si>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</si>
  <si>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</si>
  <si>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</si>
  <si>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</si>
  <si>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</si>
  <si>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</si>
  <si>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</si>
  <si>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</si>
  <si>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</si>
  <si>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</si>
  <si>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</si>
  <si>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</si>
  <si>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</si>
  <si>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</si>
  <si>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</si>
  <si>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</si>
  <si>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</si>
  <si>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</si>
  <si>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</si>
  <si>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</si>
  <si>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</si>
  <si>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</si>
  <si>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</si>
  <si>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</si>
  <si>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</si>
  <si>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</si>
  <si>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</si>
  <si>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</si>
  <si>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</si>
  <si>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</si>
  <si>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</si>
  <si>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</si>
  <si>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</si>
  <si>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</si>
  <si>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</si>
  <si>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</si>
  <si>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</si>
  <si>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</si>
  <si>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</si>
  <si>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</si>
  <si>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</si>
  <si>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</si>
  <si>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</si>
  <si>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</si>
  <si>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</si>
  <si>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</si>
  <si>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</si>
  <si>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</si>
  <si>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</si>
  <si>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</si>
  <si>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</si>
  <si>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</si>
  <si>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</si>
  <si>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</si>
  <si>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</si>
  <si>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</si>
  <si>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</si>
  <si>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</si>
  <si>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</si>
  <si>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</si>
  <si>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</si>
  <si>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</si>
  <si>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</si>
  <si>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</si>
  <si>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</si>
  <si>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</si>
  <si>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</si>
  <si>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</si>
  <si>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</si>
  <si>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</si>
  <si>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</si>
  <si>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</si>
  <si>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</si>
  <si>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</si>
  <si>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</si>
  <si>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</si>
  <si>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</si>
  <si>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</si>
  <si>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</si>
  <si>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</si>
  <si>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</si>
  <si>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</si>
  <si>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</si>
  <si>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</si>
  <si>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</si>
  <si>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</si>
  <si>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</si>
  <si>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</si>
  <si>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</si>
  <si>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</si>
  <si>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</si>
  <si>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</si>
  <si>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</si>
  <si>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</si>
  <si>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</si>
  <si>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</si>
  <si>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</si>
  <si>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</si>
  <si>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</si>
  <si>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</si>
  <si>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</si>
  <si>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</si>
  <si>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</si>
  <si>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</si>
  <si>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</si>
  <si>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</si>
  <si>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</si>
  <si>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</si>
  <si>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</si>
  <si>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</si>
  <si>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</si>
  <si>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</si>
  <si>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</si>
  <si>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</si>
  <si>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</si>
  <si>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</si>
  <si>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</si>
  <si>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</si>
  <si>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</si>
  <si>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</si>
  <si>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</si>
  <si>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</si>
  <si>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</si>
  <si>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</si>
  <si>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</si>
  <si>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</si>
  <si>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</si>
  <si>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</si>
  <si>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</si>
  <si>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</si>
  <si>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</si>
  <si>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</si>
  <si>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</si>
  <si>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</si>
  <si>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</si>
  <si>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</si>
  <si>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</si>
  <si>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</si>
  <si>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</si>
  <si>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</si>
  <si>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</si>
  <si>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</si>
  <si>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</si>
  <si>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</si>
  <si>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</si>
  <si>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</si>
  <si>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</si>
  <si>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</si>
  <si>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</si>
  <si>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</si>
  <si>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</si>
  <si>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</si>
  <si>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</si>
  <si>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</si>
  <si>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</si>
  <si>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</si>
  <si>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</si>
  <si>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</si>
  <si>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</si>
  <si>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</si>
  <si>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</si>
  <si>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</si>
  <si>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</si>
  <si>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</si>
  <si>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</si>
  <si>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</si>
  <si>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</si>
  <si>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</si>
  <si>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</si>
  <si>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</si>
  <si>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</si>
  <si>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</si>
  <si>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</si>
  <si>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</si>
  <si>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</si>
  <si>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</si>
  <si>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</si>
  <si>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</si>
  <si>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</si>
  <si>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</si>
  <si>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</si>
  <si>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</si>
  <si>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</si>
  <si>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</si>
  <si>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</si>
  <si>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</si>
  <si>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</si>
  <si>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</si>
  <si>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</si>
  <si>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</si>
  <si>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</si>
  <si>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</si>
  <si>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</si>
  <si>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</si>
  <si>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</si>
  <si>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</si>
  <si>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</si>
  <si>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</si>
  <si>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</si>
  <si>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</si>
  <si>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</si>
  <si>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</si>
  <si>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</si>
  <si>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</si>
  <si>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</si>
  <si>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</si>
  <si>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</si>
  <si>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</si>
  <si>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</si>
  <si>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</si>
  <si>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</si>
  <si>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</si>
  <si>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</si>
  <si>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</si>
  <si>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</si>
  <si>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</si>
  <si>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</si>
  <si>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</si>
  <si>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</si>
  <si>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</si>
  <si>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</si>
  <si>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</si>
  <si>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</si>
  <si>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</si>
  <si>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</si>
  <si>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</si>
  <si>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</si>
  <si>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</si>
  <si>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</si>
  <si>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</si>
  <si>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</si>
  <si>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</si>
  <si>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</si>
  <si>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</si>
  <si>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</si>
  <si>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</si>
  <si>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</si>
  <si>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</si>
  <si>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</si>
  <si>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</si>
  <si>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</si>
  <si>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</si>
  <si>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</si>
  <si>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</si>
  <si>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</si>
  <si>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</si>
  <si>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</si>
  <si>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</si>
  <si>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</si>
  <si>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</si>
  <si>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</si>
  <si>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</si>
  <si>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</si>
  <si>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</si>
  <si>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</si>
  <si>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</si>
  <si>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</si>
  <si>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</si>
  <si>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</si>
  <si>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</si>
  <si>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</si>
  <si>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</si>
  <si>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</si>
  <si>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</si>
  <si>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</si>
  <si>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</si>
  <si>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</si>
  <si>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</si>
  <si>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</si>
  <si>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</si>
  <si>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</si>
  <si>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</si>
  <si>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</si>
  <si>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</si>
  <si>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</si>
  <si>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</si>
  <si>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</si>
  <si>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</si>
  <si>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</si>
  <si>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</si>
  <si>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</si>
  <si>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</si>
  <si>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</si>
  <si>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</si>
  <si>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</si>
  <si>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</si>
  <si>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</si>
  <si>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</si>
  <si>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</si>
  <si>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</si>
  <si>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</si>
  <si>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</si>
  <si>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</si>
  <si>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</si>
  <si>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</si>
  <si>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</si>
  <si>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</si>
  <si>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</si>
  <si>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</si>
  <si>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</si>
  <si>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</si>
  <si>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</si>
  <si>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</si>
  <si>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</si>
  <si>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</si>
  <si>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</si>
  <si>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</si>
  <si>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</si>
  <si>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</si>
  <si>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</si>
  <si>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</si>
  <si>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</si>
  <si>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</si>
  <si>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</si>
  <si>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</si>
  <si>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</si>
  <si>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</si>
  <si>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</si>
  <si>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</si>
  <si>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</si>
  <si>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</si>
  <si>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</si>
  <si>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</si>
  <si>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</si>
  <si>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</si>
  <si>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</si>
  <si>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</si>
  <si>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</si>
  <si>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</si>
  <si>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</si>
  <si>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</si>
  <si>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</si>
  <si>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</si>
  <si>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</si>
  <si>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</si>
  <si>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</si>
  <si>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</si>
  <si>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</si>
  <si>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</si>
  <si>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</si>
  <si>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</si>
  <si>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</si>
  <si>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</si>
  <si>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</si>
  <si>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</si>
  <si>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</si>
  <si>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</si>
  <si>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</si>
  <si>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</si>
  <si>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</si>
  <si>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</si>
  <si>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</si>
  <si>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</si>
  <si>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</si>
  <si>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</si>
  <si>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</si>
  <si>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</si>
  <si>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</si>
  <si>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</si>
  <si>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</si>
  <si>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</si>
  <si>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</si>
  <si>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</si>
  <si>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</si>
  <si>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</si>
  <si>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</si>
  <si>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</si>
  <si>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</si>
  <si>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</si>
  <si>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</si>
  <si>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</si>
  <si>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</si>
  <si>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</si>
  <si>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</si>
  <si>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</si>
  <si>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</si>
  <si>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</si>
  <si>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</si>
  <si>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</si>
  <si>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</si>
  <si>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</si>
  <si>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</si>
  <si>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</si>
  <si>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</si>
  <si>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</si>
  <si>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</si>
  <si>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</si>
  <si>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</si>
  <si>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</si>
  <si>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</si>
  <si>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</si>
  <si>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</si>
  <si>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</si>
  <si>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</si>
  <si>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</si>
  <si>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</si>
  <si>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</si>
  <si>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</si>
  <si>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</si>
  <si>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</si>
  <si>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</si>
  <si>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</si>
  <si>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</si>
  <si>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</si>
  <si>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</si>
  <si>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</si>
  <si>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</si>
  <si>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</si>
  <si>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</si>
  <si>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</si>
  <si>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</si>
  <si>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</si>
  <si>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</si>
  <si>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</si>
  <si>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</si>
  <si>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</si>
  <si>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</si>
  <si>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</si>
  <si>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</si>
  <si>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</si>
  <si>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</si>
  <si>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</si>
  <si>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</si>
  <si>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</si>
  <si>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</si>
  <si>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</si>
  <si>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</si>
  <si>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</si>
  <si>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</si>
  <si>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</si>
  <si>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</si>
  <si>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</si>
  <si>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</si>
  <si>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</si>
  <si>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</si>
  <si>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</si>
  <si>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</si>
  <si>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</si>
  <si>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</si>
  <si>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</si>
  <si>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</si>
  <si>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</si>
  <si>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</si>
  <si>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</si>
  <si>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</si>
  <si>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</si>
  <si>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</si>
  <si>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</si>
  <si>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</si>
  <si>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</si>
  <si>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</si>
  <si>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</si>
  <si>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</si>
  <si>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</si>
  <si>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</si>
  <si>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</si>
  <si>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</si>
  <si>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</si>
  <si>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</si>
  <si>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</si>
  <si>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</si>
  <si>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</si>
  <si>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</si>
  <si>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</si>
  <si>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</si>
  <si>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</si>
  <si>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</si>
  <si>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</si>
  <si>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</si>
  <si>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</si>
  <si>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</si>
  <si>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</si>
  <si>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</si>
  <si>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</si>
  <si>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</si>
  <si>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</si>
  <si>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</si>
  <si>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</si>
  <si>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</si>
  <si>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</si>
  <si>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</si>
  <si>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</si>
  <si>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</si>
  <si>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</si>
  <si>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</si>
  <si>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</si>
  <si>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</si>
  <si>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</si>
  <si>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</si>
  <si>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</si>
  <si>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</si>
  <si>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</si>
  <si>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</si>
  <si>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</si>
  <si>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</si>
  <si>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</si>
  <si>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</si>
  <si>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</si>
  <si>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</si>
  <si>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</si>
  <si>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</si>
  <si>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</si>
  <si>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</si>
  <si>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</si>
  <si>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</si>
  <si>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</si>
  <si>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</si>
  <si>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</si>
  <si>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</si>
  <si>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</si>
  <si>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</si>
  <si>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</si>
  <si>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</si>
  <si>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</si>
  <si>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</si>
  <si>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</si>
  <si>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</si>
  <si>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</si>
  <si>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</si>
  <si>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</si>
  <si>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</si>
  <si>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</si>
  <si>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</si>
  <si>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</si>
  <si>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</si>
  <si>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</si>
  <si>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</si>
  <si>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</si>
  <si>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</si>
  <si>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</si>
  <si>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</si>
  <si>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</si>
  <si>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</si>
  <si>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</si>
  <si>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</si>
  <si>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</si>
  <si>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</si>
  <si>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</si>
  <si>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</si>
  <si>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</si>
  <si>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</si>
  <si>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</si>
  <si>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</si>
  <si>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</si>
  <si>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</si>
  <si>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</si>
  <si>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</si>
  <si>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</si>
  <si>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</si>
  <si>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</si>
  <si>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</si>
  <si>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</si>
  <si>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</si>
  <si>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</si>
  <si>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</si>
  <si>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</si>
  <si>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</si>
  <si>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</si>
  <si>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</si>
  <si>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</si>
  <si>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</si>
  <si>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</si>
  <si>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</si>
  <si>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</si>
  <si>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</si>
  <si>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</si>
  <si>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</si>
  <si>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</si>
  <si>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</si>
  <si>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</si>
  <si>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</si>
  <si>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</si>
  <si>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</si>
  <si>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</si>
  <si>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</si>
  <si>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</si>
  <si>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</si>
  <si>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</si>
  <si>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</si>
  <si>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</si>
  <si>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</si>
  <si>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</si>
  <si>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</si>
  <si>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</si>
  <si>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</si>
  <si>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</si>
  <si>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</si>
  <si>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</si>
  <si>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</si>
  <si>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</si>
  <si>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</si>
  <si>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</si>
  <si>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</si>
  <si>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</si>
  <si>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</si>
  <si>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</si>
  <si>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</si>
  <si>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</si>
  <si>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</si>
  <si>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</si>
  <si>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</si>
  <si>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</si>
  <si>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</si>
  <si>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</si>
  <si>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</si>
  <si>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</si>
  <si>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</si>
  <si>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</si>
  <si>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</si>
  <si>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</si>
  <si>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</si>
  <si>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</si>
  <si>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</si>
  <si>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</si>
  <si>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</si>
  <si>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</si>
  <si>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</si>
  <si>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</si>
  <si>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</si>
  <si>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</si>
  <si>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</si>
  <si>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</si>
  <si>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</si>
  <si>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</si>
  <si>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</si>
  <si>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</si>
  <si>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</si>
  <si>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</si>
  <si>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</si>
  <si>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</si>
  <si>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</si>
  <si>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</si>
  <si>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</si>
  <si>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</si>
  <si>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</si>
  <si>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</si>
  <si>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</si>
  <si>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</si>
  <si>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</si>
  <si>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</si>
  <si>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</si>
  <si>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</si>
  <si>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</si>
  <si>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</si>
  <si>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</si>
  <si>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</si>
  <si>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</si>
  <si>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</si>
  <si>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</si>
  <si>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</si>
  <si>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</si>
  <si>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</si>
  <si>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</si>
  <si>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</si>
  <si>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</si>
  <si>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</si>
  <si>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</si>
  <si>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</si>
  <si>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</si>
  <si>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</si>
  <si>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</si>
  <si>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</si>
  <si>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</si>
  <si>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</si>
  <si>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</si>
  <si>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</si>
  <si>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</si>
  <si>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</si>
  <si>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</si>
  <si>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</si>
  <si>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</si>
  <si>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</si>
  <si>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</si>
  <si>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</si>
  <si>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</si>
  <si>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</si>
  <si>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</si>
  <si>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</si>
  <si>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</si>
  <si>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</si>
  <si>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</si>
  <si>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</si>
  <si>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</si>
  <si>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</si>
  <si>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</si>
  <si>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</si>
  <si>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</si>
  <si>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</si>
  <si>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</si>
  <si>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</si>
  <si>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</si>
  <si>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</si>
  <si>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</si>
  <si>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</si>
  <si>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</si>
  <si>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</si>
  <si>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</si>
  <si>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</si>
  <si>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</si>
  <si>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</si>
  <si>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</si>
  <si>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</si>
  <si>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</si>
  <si>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</si>
  <si>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</si>
  <si>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</si>
  <si>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</si>
  <si>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</si>
  <si>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</si>
  <si>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</si>
  <si>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</si>
  <si>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</si>
  <si>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</si>
  <si>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</si>
  <si>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</si>
  <si>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</si>
  <si>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</si>
  <si>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</si>
  <si>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</si>
  <si>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</si>
  <si>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</si>
  <si>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</si>
  <si>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</si>
  <si>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</si>
  <si>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</si>
  <si>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</si>
  <si>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</si>
  <si>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</si>
  <si>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</si>
  <si>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</si>
  <si>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</si>
  <si>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</si>
  <si>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</si>
  <si>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</si>
  <si>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</si>
  <si>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</si>
  <si>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</si>
  <si>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</si>
  <si>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</si>
  <si>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</si>
  <si>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</si>
  <si>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</si>
  <si>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</si>
  <si>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</si>
  <si>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</si>
  <si>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</si>
  <si>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</si>
  <si>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</si>
  <si>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</si>
  <si>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</si>
  <si>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</si>
  <si>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</si>
  <si>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</si>
  <si>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</si>
  <si>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</si>
  <si>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</si>
  <si>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</si>
  <si>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</si>
  <si>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</si>
  <si>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</si>
  <si>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</si>
  <si>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</si>
  <si>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</si>
  <si>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</si>
  <si>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</si>
  <si>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</si>
  <si>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</si>
  <si>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</si>
  <si>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</si>
  <si>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</si>
  <si>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</si>
  <si>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</si>
  <si>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</si>
  <si>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</si>
  <si>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</si>
  <si>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</si>
  <si>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</si>
  <si>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</si>
  <si>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</si>
  <si>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</si>
  <si>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</si>
  <si>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</si>
  <si>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</si>
  <si>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</si>
  <si>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</si>
  <si>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</si>
  <si>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</si>
  <si>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</si>
  <si>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</si>
  <si>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</si>
  <si>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</si>
  <si>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</si>
  <si>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</si>
  <si>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</si>
  <si>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</si>
  <si>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</si>
  <si>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</si>
  <si>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</si>
  <si>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</si>
  <si>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</si>
  <si>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</si>
  <si>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</si>
  <si>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</si>
  <si>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</si>
  <si>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</si>
  <si>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</si>
  <si>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</si>
  <si>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</si>
  <si>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</si>
  <si>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</si>
  <si>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</si>
  <si>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</si>
  <si>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</si>
  <si>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</si>
  <si>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</si>
  <si>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</si>
  <si>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</si>
  <si>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</si>
  <si>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</si>
  <si>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</si>
  <si>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</si>
  <si>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</si>
  <si>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</si>
  <si>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</si>
  <si>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</si>
  <si>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</si>
  <si>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</si>
  <si>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</si>
  <si>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</si>
  <si>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</si>
  <si>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</si>
  <si>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</si>
  <si>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</si>
  <si>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</si>
  <si>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</si>
  <si>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</si>
  <si>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</si>
  <si>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</si>
  <si>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</si>
  <si>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</si>
  <si>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</si>
  <si>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</si>
  <si>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</si>
  <si>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</si>
  <si>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</si>
  <si>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</si>
  <si>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</si>
  <si>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</si>
  <si>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</si>
  <si>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</si>
  <si>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</si>
  <si>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</si>
  <si>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</si>
  <si>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</si>
  <si>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</si>
  <si>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</si>
  <si>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</si>
  <si>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</si>
  <si>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</si>
  <si>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</si>
  <si>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</si>
  <si>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</si>
  <si>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</si>
  <si>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</si>
  <si>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</si>
  <si>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</si>
  <si>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</si>
  <si>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</si>
  <si>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</si>
  <si>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</si>
  <si>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</si>
  <si>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</si>
  <si>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</si>
  <si>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</si>
  <si>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</si>
  <si>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</si>
  <si>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</si>
  <si>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</si>
  <si>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</si>
  <si>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</si>
  <si>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</si>
  <si>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</si>
  <si>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</si>
  <si>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</si>
  <si>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</si>
  <si>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</si>
  <si>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</si>
  <si>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</si>
  <si>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</si>
  <si>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</si>
  <si>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</si>
  <si>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</si>
  <si>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</si>
  <si>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</si>
  <si>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</si>
  <si>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</si>
  <si>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</si>
  <si>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</si>
  <si>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</si>
  <si>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</si>
  <si>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</si>
  <si>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</si>
  <si>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</si>
  <si>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</si>
  <si>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</si>
  <si>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</si>
  <si>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</si>
  <si>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</si>
  <si>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</si>
  <si>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</si>
  <si>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</si>
  <si>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</si>
  <si>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</si>
  <si>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</si>
  <si>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</si>
  <si>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</si>
  <si>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</si>
  <si>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</si>
  <si>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</si>
  <si>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</si>
  <si>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</si>
  <si>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</si>
  <si>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</si>
  <si>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</si>
  <si>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</si>
  <si>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</si>
  <si>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</si>
  <si>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</si>
  <si>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</si>
  <si>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</si>
  <si>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</si>
  <si>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</si>
  <si>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</si>
  <si>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</si>
  <si>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</si>
  <si>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</si>
  <si>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</si>
  <si>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</si>
  <si>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</si>
  <si>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</si>
  <si>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</si>
  <si>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</si>
  <si>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</si>
  <si>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</si>
  <si>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</si>
  <si>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</si>
  <si>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</si>
  <si>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</si>
  <si>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</si>
  <si>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</si>
  <si>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</si>
  <si>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</si>
  <si>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</si>
  <si>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</si>
  <si>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</si>
  <si>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</si>
  <si>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</si>
  <si>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</si>
  <si>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</si>
  <si>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</si>
  <si>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</si>
  <si>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</si>
  <si>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</si>
  <si>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</si>
  <si>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</si>
  <si>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</si>
  <si>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</si>
  <si>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</si>
  <si>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</si>
  <si>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</si>
  <si>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</si>
  <si>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</si>
  <si>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</si>
  <si>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</si>
  <si>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</si>
  <si>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</si>
  <si>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</si>
  <si>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</si>
  <si>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</si>
  <si>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</si>
  <si>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</si>
  <si>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</si>
  <si>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</si>
  <si>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</si>
  <si>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</si>
  <si>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</si>
  <si>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</si>
  <si>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</si>
  <si>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</si>
  <si>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</si>
  <si>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</si>
  <si>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</si>
  <si>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</si>
  <si>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</si>
  <si>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</si>
  <si>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</si>
  <si>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</si>
  <si>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</si>
  <si>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</si>
  <si>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</si>
  <si>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</si>
  <si>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</si>
  <si>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</si>
  <si>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</si>
  <si>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</si>
  <si>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</si>
  <si>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</si>
  <si>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</si>
  <si>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</si>
  <si>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</si>
  <si>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</si>
  <si>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</si>
  <si>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</si>
  <si>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</si>
  <si>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</si>
  <si>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</si>
  <si>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</si>
  <si>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</si>
  <si>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</si>
  <si>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</si>
  <si>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</si>
  <si>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</si>
  <si>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</si>
  <si>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</si>
  <si>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</si>
  <si>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</si>
  <si>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</si>
  <si>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</si>
  <si>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</si>
  <si>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</si>
  <si>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</si>
  <si>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</si>
  <si>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</si>
  <si>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</si>
  <si>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</si>
  <si>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</si>
  <si>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</si>
  <si>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</si>
  <si>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</si>
  <si>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</si>
  <si>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</si>
  <si>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</si>
  <si>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</si>
  <si>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</si>
  <si>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</si>
  <si>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</si>
  <si>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</si>
  <si>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</si>
  <si>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</si>
  <si>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</si>
  <si>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</si>
  <si>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</si>
  <si>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</si>
  <si>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</si>
  <si>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</si>
  <si>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</si>
  <si>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</si>
  <si>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</si>
  <si>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</si>
  <si>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</si>
  <si>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</si>
  <si>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</si>
  <si>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</si>
  <si>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</si>
  <si>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</si>
  <si>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</si>
  <si>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</si>
  <si>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</si>
  <si>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</si>
  <si>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</si>
  <si>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</si>
  <si>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</si>
  <si>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</si>
  <si>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</si>
  <si>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</si>
  <si>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</si>
  <si>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</si>
  <si>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</si>
  <si>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</si>
  <si>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</si>
  <si>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</si>
  <si>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</si>
  <si>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</si>
  <si>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</si>
  <si>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</si>
  <si>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</si>
  <si>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</si>
  <si>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</si>
  <si>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</si>
  <si>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</si>
  <si>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</si>
  <si>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</si>
  <si>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</si>
  <si>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</si>
  <si>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</si>
  <si>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</si>
  <si>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</si>
  <si>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</si>
  <si>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</si>
  <si>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</si>
  <si>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</si>
  <si>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</si>
  <si>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</si>
  <si>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</si>
  <si>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</si>
  <si>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</si>
  <si>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</si>
  <si>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</si>
  <si>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</si>
  <si>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</si>
  <si>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</si>
  <si>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</si>
  <si>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</si>
  <si>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</si>
  <si>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</si>
  <si>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</si>
  <si>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</si>
  <si>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</si>
  <si>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</si>
  <si>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</si>
  <si>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</si>
  <si>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</si>
  <si>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</si>
  <si>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</si>
  <si>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</si>
  <si>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</si>
  <si>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</si>
  <si>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</si>
  <si>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</si>
  <si>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</si>
  <si>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</si>
  <si>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</si>
  <si>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</si>
  <si>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</si>
  <si>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</si>
  <si>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</si>
  <si>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</si>
  <si>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</si>
  <si>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</si>
  <si>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</si>
  <si>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</si>
  <si>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</si>
  <si>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</si>
  <si>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</si>
  <si>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</si>
  <si>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</si>
  <si>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</si>
  <si>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</si>
  <si>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</si>
  <si>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</si>
  <si>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</si>
  <si>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</si>
  <si>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</si>
  <si>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</si>
  <si>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</si>
  <si>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</si>
  <si>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</si>
  <si>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</si>
  <si>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</si>
  <si>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</si>
  <si>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</si>
  <si>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</si>
  <si>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</si>
  <si>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</si>
  <si>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</si>
  <si>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</si>
  <si>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</si>
  <si>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</si>
  <si>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</si>
  <si>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</si>
  <si>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</si>
  <si>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</si>
  <si>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</si>
  <si>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</si>
  <si>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</si>
  <si>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</si>
  <si>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</si>
  <si>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</si>
  <si>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</si>
  <si>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</si>
  <si>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</si>
  <si>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</si>
  <si>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</si>
  <si>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</si>
  <si>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</si>
  <si>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</si>
  <si>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</si>
  <si>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</si>
  <si>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</si>
  <si>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</si>
  <si>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</si>
  <si>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</si>
  <si>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</si>
  <si>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</si>
  <si>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</si>
  <si>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</si>
  <si>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</si>
  <si>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</si>
  <si>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</si>
  <si>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</si>
  <si>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</si>
  <si>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</si>
  <si>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</si>
  <si>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</si>
  <si>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</si>
  <si>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</si>
  <si>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</si>
  <si>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</si>
  <si>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</si>
  <si>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</si>
  <si>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</si>
  <si>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</si>
  <si>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</si>
  <si>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</si>
  <si>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</si>
  <si>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</si>
  <si>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</si>
  <si>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</si>
  <si>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</si>
  <si>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</si>
  <si>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</si>
  <si>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</si>
  <si>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</si>
  <si>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</si>
  <si>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</si>
  <si>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</si>
  <si>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</si>
  <si>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</si>
  <si>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</si>
  <si>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</si>
  <si>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</si>
  <si>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</si>
  <si>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</si>
  <si>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</si>
  <si>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</si>
  <si>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</si>
  <si>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</si>
  <si>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</si>
  <si>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</si>
  <si>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</si>
  <si>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</si>
  <si>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</si>
  <si>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</si>
  <si>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</si>
  <si>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</si>
  <si>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</si>
  <si>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</si>
  <si>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</si>
  <si>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</si>
  <si>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</si>
  <si>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</si>
  <si>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</si>
  <si>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</si>
  <si>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</si>
  <si>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</si>
  <si>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</si>
  <si>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</si>
  <si>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</si>
  <si>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</si>
  <si>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</si>
  <si>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</si>
  <si>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</si>
  <si>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</si>
  <si>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</si>
  <si>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</si>
  <si>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</si>
  <si>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</si>
  <si>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</si>
  <si>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</si>
  <si>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</si>
  <si>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</si>
  <si>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</si>
  <si>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</si>
  <si>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</si>
  <si>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</si>
  <si>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</si>
  <si>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</si>
  <si>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</si>
  <si>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</si>
  <si>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</si>
  <si>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</si>
  <si>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</si>
  <si>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</si>
  <si>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</si>
  <si>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</si>
  <si>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</si>
  <si>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</si>
  <si>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</si>
  <si>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</si>
  <si>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</si>
  <si>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</si>
  <si>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</si>
  <si>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</si>
  <si>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</si>
  <si>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</si>
  <si>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</si>
  <si>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</si>
  <si>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</si>
  <si>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</si>
  <si>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</si>
  <si>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</si>
  <si>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</si>
  <si>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</si>
  <si>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</si>
  <si>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</si>
  <si>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</si>
  <si>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</si>
  <si>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</si>
  <si>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</si>
  <si>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</si>
  <si>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</si>
  <si>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</si>
  <si>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</si>
  <si>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</si>
  <si>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</si>
  <si>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</si>
  <si>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</si>
  <si>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</si>
  <si>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</si>
  <si>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</si>
  <si>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</si>
  <si>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</si>
  <si>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</si>
  <si>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</si>
  <si>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</si>
  <si>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</si>
  <si>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</si>
  <si>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</si>
  <si>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</si>
  <si>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</si>
  <si>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</si>
  <si>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</si>
  <si>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</si>
  <si>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</si>
  <si>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</si>
  <si>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</si>
  <si>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</si>
  <si>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</si>
  <si>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</si>
  <si>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</si>
  <si>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</si>
  <si>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</si>
  <si>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</si>
  <si>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</si>
  <si>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</si>
  <si>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</si>
  <si>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</si>
  <si>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</si>
  <si>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</si>
  <si>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</si>
  <si>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</si>
  <si>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</si>
  <si>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</si>
  <si>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</si>
  <si>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</si>
  <si>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</si>
  <si>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</si>
  <si>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</si>
  <si>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</si>
  <si>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</si>
  <si>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</si>
  <si>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</si>
  <si>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</si>
  <si>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</si>
  <si>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</si>
  <si>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</si>
  <si>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</si>
  <si>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</si>
  <si>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</si>
  <si>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</si>
  <si>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</si>
  <si>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</si>
  <si>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</si>
  <si>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</si>
  <si>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</si>
  <si>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</si>
  <si>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</si>
  <si>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</si>
  <si>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</si>
  <si>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</si>
  <si>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</si>
  <si>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</si>
  <si>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</si>
  <si>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</si>
  <si>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</si>
  <si>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</si>
  <si>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</si>
  <si>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</si>
  <si>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</si>
  <si>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</si>
  <si>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</si>
  <si>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</si>
  <si>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</si>
  <si>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</si>
  <si>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</si>
  <si>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</si>
  <si>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</si>
  <si>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</si>
  <si>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</si>
  <si>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</si>
  <si>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</si>
  <si>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</si>
  <si>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</si>
  <si>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</si>
  <si>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</si>
  <si>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</si>
  <si>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</si>
  <si>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</si>
  <si>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</si>
  <si>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</si>
  <si>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</si>
  <si>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</si>
  <si>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</si>
  <si>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</si>
  <si>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</si>
  <si>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</si>
  <si>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</si>
  <si>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</si>
  <si>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</si>
  <si>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</si>
  <si>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</si>
  <si>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</si>
  <si>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</si>
  <si>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</si>
  <si>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</si>
  <si>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</si>
  <si>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</si>
  <si>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</si>
  <si>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</si>
  <si>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</si>
  <si>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</si>
  <si>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</si>
  <si>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</si>
  <si>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</si>
  <si>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</si>
  <si>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</si>
  <si>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</si>
  <si>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</si>
  <si>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</si>
  <si>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</si>
  <si>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</si>
  <si>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</si>
  <si>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</si>
  <si>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</si>
  <si>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</si>
  <si>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</si>
  <si>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</si>
  <si>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</si>
  <si>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</si>
  <si>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</si>
  <si>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</si>
  <si>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</si>
  <si>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</si>
  <si>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</si>
  <si>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</si>
  <si>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</si>
  <si>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</si>
  <si>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</si>
  <si>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</si>
  <si>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</si>
  <si>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</si>
  <si>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</si>
  <si>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</si>
  <si>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</si>
  <si>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</si>
  <si>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</si>
  <si>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</si>
  <si>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</si>
  <si>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</si>
  <si>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</si>
  <si>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</si>
  <si>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</si>
  <si>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</si>
  <si>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</si>
  <si>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</si>
  <si>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</si>
  <si>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</si>
  <si>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</si>
  <si>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</si>
  <si>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</si>
  <si>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</si>
  <si>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</si>
  <si>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</si>
  <si>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</si>
  <si>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</si>
  <si>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</si>
  <si>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</si>
  <si>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</si>
  <si>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</si>
  <si>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</si>
  <si>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</si>
  <si>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</si>
  <si>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</si>
  <si>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</si>
  <si>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</si>
  <si>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</si>
  <si>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</si>
  <si>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</si>
  <si>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</si>
  <si>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</si>
  <si>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</si>
  <si>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</si>
  <si>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</si>
  <si>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</si>
  <si>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</si>
  <si>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</si>
  <si>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</si>
  <si>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</si>
  <si>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</si>
  <si>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</si>
  <si>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</si>
  <si>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</si>
  <si>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</si>
  <si>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</si>
  <si>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</si>
  <si>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</si>
  <si>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</si>
  <si>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</si>
  <si>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</si>
  <si>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</si>
  <si>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</si>
  <si>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</si>
  <si>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</si>
  <si>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</si>
  <si>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</si>
  <si>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</si>
  <si>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</si>
  <si>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</si>
  <si>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</si>
  <si>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</si>
  <si>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</si>
  <si>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</si>
  <si>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</si>
  <si>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</si>
  <si>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</si>
  <si>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</si>
  <si>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</si>
  <si>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</si>
  <si>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</si>
  <si>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</si>
  <si>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</si>
  <si>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</si>
  <si>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</si>
  <si>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</si>
  <si>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</si>
  <si>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</si>
  <si>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</si>
  <si>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</si>
  <si>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</si>
  <si>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</si>
  <si>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</si>
  <si>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</si>
  <si>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</si>
  <si>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</si>
  <si>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</si>
  <si>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</si>
  <si>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</si>
  <si>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</si>
  <si>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</si>
  <si>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</si>
  <si>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</si>
  <si>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</si>
  <si>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</si>
  <si>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</si>
  <si>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</si>
  <si>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</si>
  <si>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</si>
  <si>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</si>
  <si>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</si>
  <si>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</si>
  <si>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</si>
  <si>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</si>
  <si>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</si>
  <si>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</si>
  <si>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</si>
  <si>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</si>
  <si>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</si>
  <si>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</si>
  <si>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</si>
  <si>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</si>
  <si>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</si>
  <si>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</si>
  <si>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</si>
  <si>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</si>
  <si>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</si>
  <si>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</si>
  <si>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</si>
  <si>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</si>
  <si>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</si>
  <si>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</si>
  <si>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</si>
  <si>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</si>
  <si>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</si>
  <si>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</si>
  <si>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</si>
  <si>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</si>
  <si>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</si>
  <si>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</si>
  <si>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</si>
  <si>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</si>
  <si>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</si>
  <si>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</si>
  <si>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</si>
  <si>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</si>
  <si>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</si>
  <si>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</si>
  <si>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</si>
  <si>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</si>
  <si>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</si>
  <si>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</si>
  <si>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</si>
  <si>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</si>
  <si>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</si>
  <si>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</si>
  <si>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</si>
  <si>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</si>
  <si>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</si>
  <si>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</si>
  <si>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</si>
  <si>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</si>
  <si>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</si>
  <si>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</si>
  <si>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</si>
  <si>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</si>
  <si>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</si>
  <si>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</si>
  <si>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</si>
  <si>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</si>
  <si>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</si>
  <si>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</si>
  <si>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</si>
  <si>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</si>
  <si>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</si>
  <si>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</si>
  <si>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</si>
  <si>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</si>
  <si>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</si>
  <si>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</si>
  <si>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</si>
  <si>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</si>
  <si>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</si>
  <si>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</si>
  <si>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</si>
  <si>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</si>
  <si>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</si>
  <si>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</si>
  <si>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</si>
  <si>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</si>
  <si>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</si>
  <si>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</si>
  <si>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</si>
  <si>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</si>
  <si>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</si>
  <si>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</si>
  <si>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</si>
  <si>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</si>
  <si>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</si>
  <si>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</si>
  <si>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</si>
  <si>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</si>
  <si>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</si>
  <si>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</si>
  <si>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</si>
  <si>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</si>
  <si>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</si>
  <si>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</si>
  <si>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</si>
  <si>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</si>
  <si>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</si>
  <si>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</si>
  <si>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</si>
  <si>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</si>
  <si>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</si>
  <si>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</si>
  <si>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</si>
  <si>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</si>
  <si>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</si>
  <si>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</si>
  <si>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</si>
  <si>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</si>
  <si>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</si>
  <si>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</si>
  <si>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</si>
  <si>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</si>
  <si>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</si>
  <si>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</si>
  <si>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</si>
  <si>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</si>
  <si>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</si>
  <si>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</si>
  <si>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</si>
  <si>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</si>
  <si>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</si>
  <si>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</si>
  <si>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</si>
  <si>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</si>
  <si>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</si>
  <si>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</si>
  <si>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</si>
  <si>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</si>
  <si>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</si>
  <si>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</si>
  <si>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</si>
  <si>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</si>
  <si>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</si>
  <si>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</si>
  <si>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</si>
  <si>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</si>
  <si>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</si>
  <si>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</si>
  <si>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</si>
  <si>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</si>
  <si>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</si>
  <si>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</si>
  <si>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</si>
  <si>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</si>
  <si>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</si>
  <si>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</si>
  <si>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</si>
  <si>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</si>
  <si>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</si>
  <si>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</si>
  <si>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</si>
  <si>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</si>
  <si>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</si>
  <si>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</si>
  <si>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</si>
  <si>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</si>
  <si>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</si>
  <si>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</si>
  <si>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</si>
  <si>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</si>
  <si>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</si>
  <si>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</si>
  <si>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</si>
  <si>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</si>
  <si>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</si>
  <si>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</si>
  <si>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</si>
  <si>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</si>
  <si>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</si>
  <si>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</si>
  <si>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</si>
  <si>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</si>
  <si>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</si>
  <si>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</si>
  <si>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</si>
  <si>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</si>
  <si>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</si>
  <si>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</si>
  <si>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</si>
  <si>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</si>
  <si>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</si>
  <si>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</si>
  <si>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</si>
  <si>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</si>
  <si>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</si>
  <si>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</si>
  <si>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</si>
  <si>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</si>
  <si>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</si>
  <si>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</si>
  <si>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</si>
  <si>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</si>
  <si>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</si>
  <si>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</si>
  <si>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</si>
  <si>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</si>
  <si>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</si>
  <si>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</si>
  <si>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</si>
  <si>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</si>
  <si>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</si>
  <si>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</si>
  <si>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</si>
  <si>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</si>
  <si>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</si>
  <si>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</si>
  <si>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</si>
  <si>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</si>
  <si>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</si>
  <si>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</si>
  <si>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</si>
  <si>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</si>
  <si>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</si>
  <si>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</si>
  <si>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</si>
  <si>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</si>
  <si>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</si>
  <si>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</si>
  <si>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</si>
  <si>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</si>
  <si>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</si>
  <si>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</si>
  <si>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</si>
  <si>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</si>
  <si>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</si>
  <si>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</si>
  <si>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</si>
  <si>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</si>
  <si>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</si>
  <si>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</si>
  <si>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</si>
  <si>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</si>
  <si>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</si>
  <si>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</si>
  <si>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</si>
  <si>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</si>
  <si>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</si>
  <si>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</si>
  <si>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</si>
  <si>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</si>
  <si>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</si>
  <si>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</si>
  <si>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</si>
  <si>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</si>
  <si>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</si>
  <si>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</si>
  <si>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</si>
  <si>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</si>
  <si>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</si>
  <si>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</si>
  <si>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</si>
  <si>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</si>
  <si>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</si>
  <si>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</si>
  <si>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</si>
  <si>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</si>
  <si>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</si>
  <si>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</si>
  <si>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</si>
  <si>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</si>
  <si>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</si>
  <si>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</si>
  <si>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</si>
  <si>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</si>
  <si>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</si>
  <si>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</si>
  <si>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</si>
  <si>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</si>
  <si>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</si>
  <si>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</si>
  <si>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</si>
  <si>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</si>
  <si>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</si>
  <si>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</si>
  <si>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</si>
  <si>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</si>
  <si>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</si>
  <si>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</si>
  <si>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</si>
  <si>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</si>
  <si>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</si>
  <si>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</si>
  <si>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</si>
  <si>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</si>
  <si>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</si>
  <si>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</si>
  <si>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</si>
  <si>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</si>
  <si>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</si>
  <si>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</si>
  <si>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</si>
  <si>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</si>
  <si>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</si>
  <si>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</si>
  <si>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</si>
  <si>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</si>
  <si>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</si>
  <si>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</si>
  <si>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</si>
  <si>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</si>
  <si>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</si>
  <si>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</si>
  <si>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</si>
  <si>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</si>
  <si>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</si>
  <si>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</si>
  <si>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</si>
  <si>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</si>
  <si>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</si>
  <si>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</si>
  <si>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</si>
  <si>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</si>
  <si>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</si>
  <si>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</si>
  <si>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</si>
  <si>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</si>
  <si>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</si>
  <si>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</si>
  <si>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</si>
  <si>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</si>
  <si>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</si>
  <si>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</si>
  <si>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</si>
  <si>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</si>
  <si>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</si>
  <si>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</si>
  <si>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</si>
  <si>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</si>
  <si>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</si>
  <si>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</si>
  <si>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</si>
  <si>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</si>
  <si>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</si>
  <si>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</si>
  <si>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</si>
  <si>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</si>
  <si>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</si>
  <si>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</si>
  <si>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</si>
  <si>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</si>
  <si>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</si>
  <si>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</si>
  <si>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</si>
  <si>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</si>
  <si>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</si>
  <si>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</si>
  <si>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</si>
  <si>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</si>
  <si>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</si>
  <si>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</si>
  <si>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</si>
  <si>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</si>
  <si>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</si>
  <si>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</si>
  <si>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</si>
  <si>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</si>
  <si>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</si>
  <si>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</si>
  <si>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</si>
  <si>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</si>
  <si>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</si>
  <si>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</si>
  <si>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</si>
  <si>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</si>
  <si>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</si>
  <si>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</si>
  <si>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</si>
  <si>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</si>
  <si>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</si>
  <si>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</si>
  <si>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</si>
  <si>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</si>
  <si>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</si>
  <si>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</si>
  <si>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</si>
  <si>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</si>
  <si>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</si>
  <si>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</si>
  <si>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</si>
  <si>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</si>
  <si>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</si>
  <si>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</si>
  <si>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</si>
  <si>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</si>
  <si>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</si>
  <si>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</si>
  <si>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</si>
  <si>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</si>
  <si>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</si>
  <si>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</si>
  <si>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</si>
  <si>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</si>
  <si>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</si>
  <si>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</si>
  <si>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</si>
  <si>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</si>
  <si>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</si>
  <si>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</si>
  <si>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</si>
  <si>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</si>
  <si>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</si>
  <si>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</si>
  <si>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</si>
  <si>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</si>
  <si>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</si>
  <si>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</si>
  <si>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</si>
  <si>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</si>
  <si>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</si>
  <si>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</si>
  <si>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</si>
  <si>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</si>
  <si>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</si>
  <si>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</si>
  <si>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</si>
  <si>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</si>
  <si>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</si>
  <si>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</si>
  <si>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</si>
  <si>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</si>
  <si>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</si>
  <si>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</si>
  <si>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</si>
  <si>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</si>
  <si>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</si>
  <si>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</si>
  <si>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</si>
  <si>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</si>
  <si>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</si>
  <si>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</si>
  <si>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</si>
  <si>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</si>
  <si>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</si>
  <si>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</si>
  <si>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</si>
  <si>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</si>
  <si>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</si>
  <si>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</si>
  <si>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</si>
  <si>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</si>
  <si>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</si>
  <si>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</si>
  <si>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</si>
  <si>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</si>
  <si>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</si>
  <si>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</si>
  <si>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</si>
  <si>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</si>
  <si>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</si>
  <si>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</si>
  <si>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</si>
  <si>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</si>
  <si>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</si>
  <si>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</si>
  <si>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</si>
  <si>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</si>
  <si>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</si>
  <si>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</si>
  <si>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</si>
  <si>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</si>
  <si>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</si>
  <si>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</si>
  <si>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</si>
  <si>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</si>
  <si>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</si>
  <si>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</si>
  <si>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</si>
  <si>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</si>
  <si>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</si>
  <si>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</si>
  <si>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</si>
  <si>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</si>
  <si>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</si>
  <si>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</si>
  <si>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</si>
  <si>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</si>
  <si>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</si>
  <si>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</si>
  <si>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</si>
  <si>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</si>
  <si>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</si>
  <si>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</si>
  <si>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</si>
  <si>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</si>
  <si>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</si>
  <si>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</si>
  <si>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</si>
  <si>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</si>
  <si>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</si>
  <si>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</si>
  <si>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</si>
  <si>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</si>
  <si>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</si>
  <si>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</si>
  <si>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</si>
  <si>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</si>
  <si>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</si>
  <si>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</si>
  <si>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</si>
  <si>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</si>
  <si>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</si>
  <si>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</si>
  <si>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</si>
  <si>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</si>
  <si>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</si>
  <si>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</si>
  <si>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</si>
  <si>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</si>
  <si>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</si>
  <si>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</si>
  <si>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</si>
  <si>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</si>
  <si>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</si>
  <si>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</si>
  <si>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</si>
  <si>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</si>
  <si>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</si>
  <si>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</si>
  <si>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</si>
  <si>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</si>
  <si>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</si>
  <si>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</si>
  <si>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</si>
  <si>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</si>
  <si>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</si>
  <si>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</si>
  <si>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</si>
  <si>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</si>
  <si>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</si>
  <si>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</si>
  <si>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</si>
  <si>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</si>
  <si>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</si>
  <si>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</si>
  <si>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</si>
  <si>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</si>
  <si>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</si>
  <si>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</si>
  <si>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</si>
  <si>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</si>
  <si>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</si>
  <si>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</si>
  <si>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</si>
  <si>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</si>
  <si>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</si>
  <si>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</si>
  <si>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</si>
  <si>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</si>
  <si>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</si>
  <si>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</si>
  <si>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</si>
  <si>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</si>
  <si>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</si>
  <si>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</si>
  <si>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</si>
  <si>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</si>
  <si>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</si>
  <si>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</si>
  <si>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</si>
  <si>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</si>
  <si>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</si>
  <si>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</si>
  <si>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</si>
  <si>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</si>
  <si>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</si>
  <si>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</si>
  <si>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</si>
  <si>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</si>
  <si>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</si>
  <si>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</si>
  <si>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</si>
  <si>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</si>
  <si>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</si>
  <si>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</si>
  <si>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</si>
  <si>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</si>
  <si>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</si>
  <si>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</si>
  <si>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</si>
  <si>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</si>
  <si>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</si>
  <si>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</si>
  <si>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</si>
  <si>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</si>
  <si>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</si>
  <si>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</si>
  <si>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</si>
  <si>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</si>
  <si>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</si>
  <si>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</si>
  <si>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</si>
  <si>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</si>
  <si>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</si>
  <si>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</si>
  <si>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</si>
  <si>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</si>
  <si>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</si>
  <si>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</si>
  <si>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</si>
  <si>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</si>
  <si>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</si>
  <si>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</si>
  <si>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</si>
  <si>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</si>
  <si>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</si>
  <si>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</si>
  <si>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</si>
  <si>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</si>
  <si>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</si>
  <si>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</si>
  <si>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</si>
  <si>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</si>
  <si>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</si>
  <si>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</si>
  <si>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</si>
  <si>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</si>
  <si>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</si>
  <si>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</si>
  <si>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</si>
  <si>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</si>
  <si>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</si>
  <si>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</si>
  <si>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</si>
  <si>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</si>
  <si>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</si>
  <si>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</si>
  <si>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</si>
  <si>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</si>
  <si>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</si>
  <si>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</si>
  <si>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</si>
  <si>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</si>
  <si>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</si>
  <si>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</si>
  <si>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</si>
  <si>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</si>
  <si>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</si>
  <si>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</si>
  <si>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</si>
  <si>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</si>
  <si>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</si>
  <si>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</si>
  <si>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</si>
  <si>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</si>
  <si>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</si>
  <si>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</si>
  <si>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</si>
  <si>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</si>
  <si>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</si>
  <si>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</si>
  <si>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</si>
  <si>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</si>
  <si>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</si>
  <si>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</si>
  <si>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</si>
  <si>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</si>
  <si>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</si>
  <si>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</si>
  <si>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</si>
  <si>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</si>
  <si>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</si>
  <si>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</si>
  <si>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</si>
  <si>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</si>
  <si>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</si>
  <si>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</si>
  <si>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</si>
  <si>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</si>
  <si>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</si>
  <si>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</si>
  <si>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</si>
  <si>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</si>
  <si>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</si>
  <si>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</si>
  <si>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</si>
  <si>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</si>
  <si>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</si>
  <si>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</si>
  <si>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</si>
  <si>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</si>
  <si>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</si>
  <si>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</si>
  <si>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</si>
  <si>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</si>
  <si>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</si>
  <si>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</si>
  <si>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</si>
  <si>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</si>
  <si>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</si>
  <si>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</si>
  <si>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</si>
  <si>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</si>
  <si>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</si>
  <si>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</si>
  <si>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</si>
  <si>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</si>
  <si>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</si>
  <si>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</si>
  <si>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</si>
  <si>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</si>
  <si>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</si>
  <si>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</si>
  <si>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</si>
  <si>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</si>
  <si>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</si>
  <si>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</si>
  <si>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</si>
  <si>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</si>
  <si>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</si>
  <si>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</si>
  <si>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</si>
  <si>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</si>
  <si>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</si>
  <si>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</si>
  <si>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</si>
  <si>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</si>
  <si>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</si>
  <si>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</si>
  <si>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</si>
  <si>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</si>
  <si>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</si>
  <si>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</si>
  <si>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</si>
  <si>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</si>
  <si>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</si>
  <si>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</si>
  <si>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</si>
  <si>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</si>
  <si>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</si>
  <si>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</si>
  <si>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</si>
  <si>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</si>
  <si>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</si>
  <si>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</si>
  <si>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</si>
  <si>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</si>
  <si>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</si>
  <si>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</si>
  <si>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</si>
  <si>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</si>
  <si>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</si>
  <si>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</si>
  <si>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</si>
  <si>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</si>
  <si>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</si>
  <si>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</si>
  <si>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</si>
  <si>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</si>
  <si>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</si>
  <si>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</si>
  <si>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</si>
  <si>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</si>
  <si>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</si>
  <si>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</si>
  <si>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</si>
  <si>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</si>
  <si>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</si>
  <si>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</si>
  <si>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</si>
  <si>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</si>
  <si>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</si>
  <si>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</si>
  <si>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</si>
  <si>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</si>
  <si>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</si>
  <si>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</si>
  <si>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</si>
  <si>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</si>
  <si>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</si>
  <si>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</si>
  <si>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</si>
  <si>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</si>
  <si>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</si>
  <si>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</si>
  <si>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</si>
  <si>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</si>
  <si>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</si>
  <si>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</si>
  <si>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</si>
  <si>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</si>
  <si>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</si>
  <si>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</si>
  <si>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</si>
  <si>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</si>
  <si>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</si>
  <si>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</si>
  <si>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</si>
  <si>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</si>
  <si>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</si>
  <si>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</si>
  <si>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</si>
  <si>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</si>
  <si>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</si>
  <si>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</si>
  <si>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</si>
  <si>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</si>
  <si>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</si>
  <si>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</si>
  <si>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</si>
  <si>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</si>
  <si>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</si>
  <si>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</si>
  <si>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</si>
  <si>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</si>
  <si>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</si>
  <si>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</si>
  <si>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</si>
  <si>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</si>
  <si>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</si>
  <si>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</si>
  <si>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</si>
  <si>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</si>
  <si>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</si>
  <si>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</si>
  <si>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</si>
  <si>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</si>
  <si>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</si>
  <si>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</si>
  <si>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</si>
  <si>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</si>
  <si>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</si>
  <si>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</si>
  <si>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</si>
  <si>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</si>
  <si>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</si>
  <si>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</si>
  <si>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</si>
  <si>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</si>
  <si>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</si>
  <si>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</si>
  <si>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</si>
  <si>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</si>
  <si>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</si>
  <si>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</si>
  <si>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</si>
  <si>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</si>
  <si>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</si>
  <si>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</si>
  <si>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</si>
  <si>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</si>
  <si>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</si>
  <si>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</si>
  <si>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</si>
  <si>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</si>
  <si>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</si>
  <si>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</si>
  <si>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</si>
  <si>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</si>
  <si>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</si>
  <si>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</si>
  <si>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</si>
  <si>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</si>
  <si>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</si>
  <si>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</si>
  <si>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</si>
  <si>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</si>
  <si>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</si>
  <si>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</si>
  <si>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</si>
  <si>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</si>
  <si>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</si>
  <si>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</si>
  <si>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</si>
  <si>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</si>
  <si>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</si>
  <si>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</si>
  <si>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</si>
  <si>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</si>
  <si>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</si>
  <si>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</si>
  <si>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</si>
  <si>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</si>
  <si>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</si>
  <si>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</si>
  <si>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</si>
  <si>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</si>
  <si>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</si>
  <si>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</si>
  <si>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</si>
  <si>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</si>
  <si>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</si>
  <si>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</si>
  <si>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</si>
  <si>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</si>
  <si>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</si>
  <si>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</si>
  <si>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</si>
  <si>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</si>
  <si>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</si>
  <si>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</si>
  <si>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</si>
  <si>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</si>
  <si>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</si>
  <si>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</si>
  <si>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</si>
  <si>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</si>
  <si>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</si>
  <si>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</si>
  <si>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</si>
  <si>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</si>
  <si>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</si>
  <si>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</si>
  <si>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</si>
  <si>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</si>
  <si>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</si>
  <si>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</si>
  <si>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</si>
  <si>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</si>
  <si>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</si>
  <si>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</si>
  <si>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</si>
  <si>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</si>
  <si>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</si>
  <si>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</si>
  <si>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</si>
  <si>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</si>
  <si>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</si>
  <si>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</si>
  <si>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</si>
  <si>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</si>
  <si>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</si>
  <si>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</si>
  <si>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</si>
  <si>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</si>
  <si>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</si>
  <si>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</si>
  <si>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</si>
  <si>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</si>
  <si>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</si>
  <si>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</si>
  <si>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</si>
  <si>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</si>
  <si>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</si>
  <si>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</si>
  <si>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</si>
  <si>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</si>
  <si>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</si>
  <si>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</si>
  <si>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</si>
  <si>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</si>
  <si>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</si>
  <si>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</si>
  <si>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</si>
  <si>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</si>
  <si>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</si>
  <si>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</si>
  <si>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</si>
  <si>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</si>
  <si>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</si>
  <si>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</si>
  <si>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</si>
  <si>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</si>
  <si>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</si>
  <si>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</si>
  <si>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</si>
  <si>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</si>
  <si>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</si>
  <si>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</si>
  <si>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</si>
  <si>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</si>
  <si>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</si>
  <si>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</si>
  <si>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</si>
  <si>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</si>
  <si>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</si>
  <si>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</si>
  <si>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</si>
  <si>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</si>
  <si>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</si>
  <si>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</si>
  <si>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</si>
  <si>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</si>
  <si>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</si>
  <si>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</si>
  <si>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</si>
  <si>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</si>
  <si>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</si>
  <si>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</si>
  <si>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</si>
  <si>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</si>
  <si>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</si>
  <si>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</si>
  <si>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</si>
  <si>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</si>
  <si>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</si>
  <si>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</si>
  <si>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</si>
  <si>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</si>
  <si>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</si>
  <si>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</si>
  <si>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</si>
  <si>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</si>
  <si>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</si>
  <si>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</si>
  <si>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</si>
  <si>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</si>
  <si>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</si>
  <si>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</si>
  <si>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</si>
  <si>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</si>
  <si>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</si>
  <si>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</si>
  <si>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</si>
  <si>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</si>
  <si>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</si>
  <si>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</si>
  <si>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</si>
  <si>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</si>
  <si>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</si>
  <si>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</si>
  <si>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</si>
  <si>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</si>
  <si>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</si>
  <si>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</si>
  <si>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</si>
  <si>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</si>
  <si>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</si>
  <si>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</si>
  <si>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</si>
  <si>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</si>
  <si>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</si>
  <si>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</si>
  <si>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</si>
  <si>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</si>
  <si>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</si>
  <si>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</si>
  <si>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</si>
  <si>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</si>
  <si>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</si>
  <si>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</si>
  <si>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</si>
  <si>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</si>
  <si>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</si>
  <si>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</si>
  <si>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</si>
  <si>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</si>
  <si>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</si>
  <si>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</si>
  <si>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</si>
  <si>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</si>
  <si>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</si>
  <si>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</si>
  <si>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</si>
  <si>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</si>
  <si>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</si>
  <si>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</si>
  <si>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</si>
  <si>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</si>
  <si>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</si>
  <si>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</si>
  <si>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</si>
  <si>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</si>
  <si>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</si>
  <si>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</si>
  <si>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</si>
  <si>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</si>
  <si>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</si>
  <si>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</si>
  <si>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</si>
  <si>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</si>
  <si>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</si>
  <si>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</si>
  <si>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</si>
  <si>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</si>
  <si>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</si>
  <si>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</si>
  <si>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</si>
  <si>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</si>
  <si>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</si>
  <si>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</si>
  <si>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</si>
  <si>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</si>
  <si>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</si>
  <si>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</si>
  <si>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</si>
  <si>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</si>
  <si>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</si>
  <si>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</si>
  <si>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</si>
  <si>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</si>
  <si>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</si>
  <si>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</si>
  <si>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</si>
  <si>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</si>
  <si>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</si>
  <si>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</si>
  <si>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</si>
  <si>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</si>
  <si>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</si>
  <si>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</si>
  <si>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</si>
  <si>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</si>
  <si>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</si>
  <si>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</si>
  <si>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</si>
  <si>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</si>
  <si>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</si>
  <si>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</si>
  <si>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</si>
  <si>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</si>
  <si>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</si>
  <si>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</si>
  <si>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</si>
  <si>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</si>
  <si>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</si>
  <si>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</si>
  <si>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</si>
  <si>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</si>
  <si>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</si>
  <si>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</si>
  <si>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</si>
  <si>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</si>
  <si>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</si>
  <si>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</si>
  <si>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</si>
  <si>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</si>
  <si>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</si>
  <si>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</si>
  <si>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</si>
  <si>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</si>
  <si>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</si>
  <si>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</si>
  <si>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</si>
  <si>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</si>
  <si>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</si>
  <si>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</si>
  <si>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</si>
  <si>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</si>
  <si>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</si>
  <si>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</si>
  <si>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</si>
  <si>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</si>
  <si>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</si>
  <si>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</si>
  <si>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</si>
  <si>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</si>
  <si>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</si>
  <si>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</si>
  <si>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</si>
  <si>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</si>
  <si>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</si>
  <si>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</si>
  <si>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</si>
  <si>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</si>
  <si>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</si>
  <si>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</si>
  <si>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</si>
  <si>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</si>
  <si>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</si>
  <si>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</si>
  <si>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</si>
  <si>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</si>
  <si>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</si>
  <si>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</si>
  <si>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</si>
  <si>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</si>
  <si>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</si>
  <si>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</si>
  <si>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</si>
  <si>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</si>
  <si>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</si>
  <si>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</si>
  <si>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</si>
  <si>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</si>
  <si>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</si>
  <si>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</si>
  <si>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</si>
  <si>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</si>
  <si>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</si>
  <si>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</si>
  <si>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</si>
  <si>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</si>
  <si>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</si>
  <si>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</si>
  <si>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</si>
  <si>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</si>
  <si>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</si>
  <si>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</si>
  <si>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</si>
  <si>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</si>
  <si>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</si>
  <si>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</si>
  <si>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</si>
  <si>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</si>
  <si>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</si>
  <si>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</si>
  <si>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</si>
  <si>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</si>
  <si>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</si>
  <si>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</si>
  <si>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</si>
  <si>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</si>
  <si>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</si>
  <si>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</si>
  <si>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</si>
  <si>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</si>
  <si>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</si>
  <si>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</si>
  <si>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</si>
  <si>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</si>
  <si>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</si>
  <si>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</si>
  <si>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</si>
  <si>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</si>
  <si>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</si>
  <si>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</si>
  <si>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</si>
  <si>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</si>
  <si>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</si>
  <si>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</si>
  <si>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</si>
  <si>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</si>
  <si>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</si>
  <si>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</si>
  <si>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</si>
  <si>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</si>
  <si>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</si>
  <si>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</si>
  <si>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</si>
  <si>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</si>
  <si>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</si>
  <si>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</si>
  <si>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</si>
  <si>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</si>
  <si>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</si>
  <si>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</si>
  <si>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</si>
  <si>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</si>
  <si>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</si>
  <si>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</si>
  <si>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</si>
  <si>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</si>
  <si>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</si>
  <si>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</si>
  <si>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</si>
  <si>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</si>
  <si>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</si>
  <si>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</si>
  <si>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</si>
  <si>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</si>
  <si>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</si>
  <si>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</si>
  <si>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</si>
  <si>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</si>
  <si>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</si>
  <si>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</si>
  <si>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</si>
  <si>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</si>
  <si>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</si>
  <si>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</si>
  <si>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</si>
  <si>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</si>
  <si>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</si>
  <si>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</si>
  <si>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</si>
  <si>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</si>
  <si>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</si>
  <si>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</si>
  <si>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</si>
  <si>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</si>
  <si>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</si>
  <si>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</si>
  <si>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</si>
  <si>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</si>
  <si>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</si>
  <si>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</si>
  <si>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</si>
  <si>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</si>
  <si>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</si>
  <si>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</si>
  <si>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</si>
  <si>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</si>
  <si>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</si>
  <si>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</si>
  <si>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</si>
  <si>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</si>
  <si>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</si>
  <si>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</si>
  <si>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</si>
  <si>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</si>
  <si>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</si>
  <si>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</si>
  <si>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</si>
  <si>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</si>
  <si>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</si>
  <si>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</si>
  <si>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</si>
  <si>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</si>
  <si>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</si>
  <si>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</si>
  <si>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</si>
  <si>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</si>
  <si>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</si>
  <si>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</si>
  <si>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</si>
  <si>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</si>
  <si>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</si>
  <si>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</si>
  <si>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</si>
  <si>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</si>
  <si>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</si>
  <si>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</si>
  <si>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</si>
  <si>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</si>
  <si>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</si>
  <si>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</si>
  <si>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</si>
  <si>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</si>
  <si>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</si>
  <si>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</si>
  <si>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</si>
  <si>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</si>
  <si>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</si>
  <si>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</si>
  <si>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</si>
  <si>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</si>
  <si>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</si>
  <si>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</si>
  <si>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</si>
  <si>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</si>
  <si>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</si>
  <si>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</si>
  <si>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</si>
  <si>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</si>
  <si>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</si>
  <si>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</si>
  <si>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</si>
  <si>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</si>
  <si>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</si>
  <si>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</si>
  <si>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</si>
  <si>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</si>
  <si>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</si>
  <si>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</si>
  <si>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</si>
  <si>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</si>
  <si>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</si>
  <si>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</si>
  <si>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</si>
  <si>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</si>
  <si>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</si>
  <si>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</si>
  <si>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</si>
  <si>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</si>
  <si>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</si>
  <si>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</si>
  <si>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</si>
  <si>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</si>
  <si>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</si>
  <si>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</si>
  <si>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</si>
  <si>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</si>
  <si>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</si>
  <si>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</si>
  <si>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</si>
  <si>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</si>
  <si>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</si>
  <si>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</si>
  <si>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</si>
  <si>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</si>
  <si>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</si>
  <si>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</si>
  <si>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</si>
  <si>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</si>
  <si>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</si>
  <si>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</si>
  <si>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</si>
  <si>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</si>
  <si>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</si>
  <si>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</si>
  <si>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</si>
  <si>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</si>
  <si>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</si>
  <si>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</si>
  <si>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</si>
  <si>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</si>
  <si>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</si>
  <si>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</si>
  <si>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</si>
  <si>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</si>
  <si>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</si>
  <si>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</si>
  <si>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</si>
  <si>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</si>
  <si>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</si>
  <si>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</si>
  <si>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</si>
  <si>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</si>
  <si>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</si>
  <si>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</si>
  <si>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</si>
  <si>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</si>
  <si>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</si>
  <si>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</si>
  <si>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</si>
  <si>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</si>
  <si>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</si>
  <si>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</si>
  <si>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</si>
  <si>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</si>
  <si>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</si>
  <si>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</si>
  <si>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</si>
  <si>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</si>
  <si>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</si>
  <si>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</si>
  <si>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</si>
  <si>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</si>
  <si>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</si>
  <si>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</si>
  <si>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</si>
  <si>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</si>
  <si>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</si>
  <si>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</si>
  <si>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</si>
  <si>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</si>
  <si>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</si>
  <si>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</si>
  <si>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</si>
  <si>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</si>
  <si>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</si>
  <si>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</si>
  <si>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</si>
  <si>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</si>
  <si>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</si>
  <si>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</si>
  <si>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</si>
  <si>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</si>
  <si>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</si>
  <si>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</si>
  <si>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</si>
  <si>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</si>
  <si>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</si>
  <si>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</si>
  <si>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</si>
  <si>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</si>
  <si>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</si>
  <si>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</si>
  <si>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</si>
  <si>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</si>
  <si>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</si>
  <si>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</si>
  <si>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</si>
  <si>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</si>
  <si>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</si>
  <si>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</si>
  <si>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</si>
  <si>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</si>
  <si>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</si>
  <si>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</si>
  <si>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</si>
  <si>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</si>
  <si>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</si>
  <si>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</si>
  <si>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</si>
  <si>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</si>
  <si>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</si>
  <si>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</si>
  <si>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</si>
  <si>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</si>
  <si>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</si>
  <si>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</si>
  <si>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</si>
  <si>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</si>
  <si>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</si>
  <si>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</si>
  <si>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</si>
  <si>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</si>
  <si>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</si>
  <si>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</si>
  <si>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</si>
  <si>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</si>
  <si>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</si>
  <si>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</si>
  <si>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</si>
  <si>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</si>
  <si>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</si>
  <si>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</si>
  <si>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</si>
  <si>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</si>
  <si>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</si>
  <si>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</si>
  <si>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</si>
  <si>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</si>
  <si>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</si>
  <si>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</si>
  <si>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</si>
  <si>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</si>
  <si>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</si>
  <si>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</si>
  <si>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</si>
  <si>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</si>
  <si>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</si>
  <si>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</si>
  <si>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</si>
  <si>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</si>
  <si>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</si>
  <si>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</si>
  <si>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</si>
  <si>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</si>
  <si>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</si>
  <si>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</si>
  <si>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</si>
  <si>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</si>
  <si>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</si>
  <si>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</si>
  <si>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</si>
  <si>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</si>
  <si>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</si>
  <si>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</si>
  <si>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</si>
  <si>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</si>
  <si>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</si>
  <si>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</si>
  <si>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</si>
  <si>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</si>
  <si>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</si>
  <si>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</si>
  <si>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</si>
  <si>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</si>
  <si>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</si>
  <si>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</si>
  <si>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</si>
  <si>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</si>
  <si>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</si>
  <si>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</si>
  <si>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</si>
  <si>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</si>
  <si>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</si>
  <si>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</si>
  <si>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</si>
  <si>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</si>
  <si>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</si>
  <si>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</si>
  <si>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</si>
  <si>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</si>
  <si>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</si>
  <si>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</si>
  <si>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</si>
  <si>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</si>
  <si>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</si>
  <si>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</si>
  <si>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</si>
  <si>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</si>
  <si>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</si>
  <si>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</si>
  <si>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</si>
  <si>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</si>
  <si>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</si>
  <si>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</si>
  <si>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</si>
  <si>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</si>
  <si>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</si>
  <si>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</si>
  <si>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</si>
  <si>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</si>
  <si>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</si>
  <si>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</si>
  <si>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</si>
  <si>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</si>
  <si>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</si>
  <si>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</si>
  <si>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</si>
  <si>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</si>
  <si>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</si>
  <si>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</si>
  <si>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</si>
  <si>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</si>
  <si>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</si>
  <si>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</si>
  <si>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</si>
  <si>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</si>
  <si>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</si>
  <si>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</si>
  <si>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</si>
  <si>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</si>
  <si>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</si>
  <si>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</si>
  <si>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</si>
  <si>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</si>
  <si>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</si>
  <si>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</si>
  <si>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</si>
  <si>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</si>
  <si>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</si>
  <si>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</si>
  <si>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</si>
  <si>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</si>
  <si>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</si>
  <si>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</si>
  <si>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</si>
  <si>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</si>
  <si>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</si>
  <si>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</si>
  <si>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</si>
  <si>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</si>
  <si>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</si>
  <si>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</si>
  <si>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</si>
  <si>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</si>
  <si>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</si>
  <si>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</si>
  <si>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</si>
  <si>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</si>
  <si>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</si>
  <si>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</si>
  <si>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</si>
  <si>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</si>
  <si>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</si>
  <si>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</si>
  <si>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</si>
  <si>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</si>
  <si>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</si>
  <si>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</si>
  <si>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</si>
  <si>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</si>
  <si>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</si>
  <si>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</si>
  <si>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</si>
  <si>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</si>
  <si>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</si>
  <si>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</si>
  <si>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</si>
  <si>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</si>
  <si>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</si>
  <si>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</si>
  <si>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</si>
  <si>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</si>
  <si>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</si>
  <si>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</si>
  <si>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</si>
  <si>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</si>
  <si>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</si>
  <si>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</si>
  <si>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</si>
  <si>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</si>
  <si>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</si>
  <si>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</si>
  <si>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</si>
  <si>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</si>
  <si>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</si>
  <si>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</si>
  <si>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</si>
  <si>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</si>
  <si>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</si>
  <si>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</si>
  <si>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</si>
  <si>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</si>
  <si>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</si>
  <si>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</si>
  <si>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</si>
  <si>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</si>
  <si>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</si>
  <si>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</si>
  <si>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</si>
  <si>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</si>
  <si>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</si>
  <si>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</si>
  <si>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</si>
  <si>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</si>
  <si>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</si>
  <si>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</si>
  <si>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</si>
  <si>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</si>
  <si>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</si>
  <si>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</si>
  <si>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</si>
  <si>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</si>
  <si>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</si>
  <si>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</si>
  <si>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</si>
  <si>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</si>
  <si>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</si>
  <si>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</si>
  <si>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</si>
  <si>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</si>
  <si>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</si>
  <si>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</si>
  <si>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</si>
  <si>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</si>
  <si>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</si>
  <si>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</si>
  <si>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</si>
  <si>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</si>
  <si>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</si>
  <si>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</si>
  <si>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</si>
  <si>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</si>
  <si>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</si>
  <si>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</si>
  <si>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</si>
  <si>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</si>
  <si>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</si>
  <si>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</si>
  <si>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</si>
  <si>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</si>
  <si>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</si>
  <si>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</si>
  <si>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</si>
  <si>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</si>
  <si>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</si>
  <si>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</si>
  <si>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</si>
  <si>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</si>
  <si>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</si>
  <si>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</si>
  <si>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</si>
  <si>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</si>
  <si>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</si>
  <si>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</si>
  <si>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</si>
  <si>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</si>
  <si>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</si>
  <si>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</si>
  <si>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</si>
  <si>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</si>
  <si>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</si>
  <si>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</si>
  <si>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</si>
  <si>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</si>
  <si>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</si>
  <si>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</si>
  <si>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</si>
  <si>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</si>
  <si>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</si>
  <si>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</si>
  <si>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</si>
  <si>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</si>
  <si>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</si>
  <si>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</si>
  <si>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</si>
  <si>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</si>
  <si>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</si>
  <si>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</si>
  <si>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</si>
  <si>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</si>
  <si>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</si>
  <si>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</si>
  <si>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</si>
  <si>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</si>
  <si>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</si>
  <si>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</si>
  <si>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</si>
  <si>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</si>
  <si>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</si>
  <si>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</si>
  <si>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</si>
  <si>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</si>
  <si>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</si>
  <si>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</si>
  <si>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</si>
  <si>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</si>
  <si>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</si>
  <si>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</si>
  <si>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</si>
  <si>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</si>
  <si>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</si>
  <si>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</si>
  <si>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</si>
  <si>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</si>
  <si>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</si>
  <si>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</si>
  <si>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</si>
  <si>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</si>
  <si>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</si>
  <si>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</si>
  <si>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</si>
  <si>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</si>
  <si>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</si>
  <si>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</si>
  <si>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</si>
  <si>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</si>
  <si>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</si>
  <si>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</si>
  <si>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</si>
  <si>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</si>
  <si>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</si>
  <si>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</si>
  <si>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</si>
  <si>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</si>
  <si>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</si>
  <si>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</si>
  <si>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</si>
  <si>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</si>
  <si>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</si>
  <si>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</si>
  <si>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</si>
  <si>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</si>
  <si>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</si>
  <si>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</si>
  <si>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</si>
  <si>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</si>
  <si>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</si>
  <si>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</si>
  <si>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</si>
  <si>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</si>
  <si>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</si>
  <si>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</si>
  <si>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</si>
  <si>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</si>
  <si>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</si>
  <si>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</si>
  <si>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</si>
  <si>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</si>
  <si>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</si>
  <si>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</si>
  <si>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</si>
  <si>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</si>
  <si>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</si>
  <si>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</si>
  <si>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</si>
  <si>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</si>
  <si>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</si>
  <si>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</si>
  <si>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</si>
  <si>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</si>
  <si>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</si>
  <si>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</si>
  <si>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</si>
  <si>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</si>
  <si>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</si>
  <si>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</si>
  <si>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</si>
  <si>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</si>
  <si>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</si>
  <si>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</si>
  <si>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</si>
  <si>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</si>
  <si>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</si>
  <si>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</si>
  <si>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</si>
  <si>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</si>
  <si>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</si>
  <si>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</si>
  <si>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</si>
  <si>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</si>
  <si>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</si>
  <si>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</si>
  <si>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</si>
  <si>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</si>
  <si>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</si>
  <si>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</si>
  <si>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</si>
  <si>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</si>
  <si>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</si>
  <si>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</si>
  <si>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</si>
  <si>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</si>
  <si>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</si>
  <si>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</si>
  <si>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</si>
  <si>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</si>
  <si>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</si>
  <si>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</si>
  <si>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</si>
  <si>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</si>
  <si>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</si>
  <si>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</si>
  <si>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</si>
  <si>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</si>
  <si>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</si>
  <si>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</si>
  <si>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</si>
  <si>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</si>
  <si>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</si>
  <si>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</si>
  <si>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</si>
  <si>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</si>
  <si>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</si>
  <si>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</si>
  <si>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</si>
  <si>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</si>
  <si>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</si>
  <si>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</si>
  <si>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</si>
  <si>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</si>
  <si>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</si>
  <si>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</si>
  <si>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</si>
  <si>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</si>
  <si>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</si>
  <si>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</si>
  <si>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</si>
  <si>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</si>
  <si>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</si>
  <si>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</si>
  <si>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</si>
  <si>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</si>
  <si>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</si>
  <si>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</si>
  <si>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</si>
  <si>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</si>
  <si>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</si>
  <si>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</si>
  <si>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</si>
  <si>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</si>
  <si>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</si>
  <si>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</si>
  <si>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</si>
  <si>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</si>
  <si>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</si>
  <si>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</si>
  <si>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</si>
  <si>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</si>
  <si>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</si>
  <si>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</si>
  <si>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</si>
  <si>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</si>
  <si>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</si>
  <si>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</si>
  <si>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</si>
  <si>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</si>
  <si>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</si>
  <si>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</si>
  <si>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</si>
  <si>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</si>
  <si>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</si>
  <si>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</si>
  <si>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</si>
  <si>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</si>
  <si>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</si>
  <si>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</si>
  <si>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</si>
  <si>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</si>
  <si>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</si>
  <si>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</si>
  <si>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</si>
  <si>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</si>
  <si>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</si>
  <si>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</si>
  <si>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</si>
  <si>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</si>
  <si>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</si>
  <si>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</si>
  <si>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</si>
  <si>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</si>
  <si>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</si>
  <si>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</si>
  <si>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</si>
  <si>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</si>
  <si>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</si>
  <si>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</si>
  <si>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</si>
  <si>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</si>
  <si>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</si>
  <si>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</si>
  <si>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</si>
  <si>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</si>
  <si>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</si>
  <si>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</si>
  <si>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</si>
  <si>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</si>
  <si>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</si>
  <si>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</si>
  <si>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</si>
  <si>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</si>
  <si>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</si>
  <si>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</si>
  <si>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</si>
  <si>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</si>
  <si>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</si>
  <si>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</si>
  <si>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</si>
  <si>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</si>
  <si>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</si>
  <si>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</si>
  <si>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</si>
  <si>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</si>
  <si>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</si>
  <si>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</si>
  <si>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</si>
  <si>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</si>
  <si>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</si>
  <si>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</si>
  <si>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</si>
  <si>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</si>
  <si>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</si>
  <si>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</si>
  <si>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</si>
  <si>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</si>
  <si>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</si>
  <si>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</si>
  <si>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</si>
  <si>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</si>
  <si>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</si>
  <si>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</si>
  <si>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</si>
  <si>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</si>
  <si>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</si>
  <si>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</si>
  <si>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</si>
  <si>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</si>
  <si>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</si>
  <si>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</si>
  <si>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</si>
  <si>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</si>
  <si>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</si>
  <si>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</si>
  <si>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</si>
  <si>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</si>
  <si>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</si>
  <si>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</si>
  <si>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</si>
  <si>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</si>
  <si>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</si>
  <si>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</si>
  <si>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</si>
  <si>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</si>
  <si>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</si>
  <si>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</si>
  <si>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</si>
  <si>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</si>
  <si>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</si>
  <si>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</si>
  <si>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</si>
  <si>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</si>
  <si>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</si>
  <si>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</si>
  <si>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</si>
  <si>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</si>
  <si>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</si>
  <si>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</si>
  <si>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</si>
  <si>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</si>
  <si>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</si>
  <si>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</si>
  <si>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</si>
  <si>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</si>
  <si>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</si>
  <si>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</si>
  <si>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</si>
  <si>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</si>
  <si>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</si>
  <si>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</si>
  <si>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</si>
  <si>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</si>
  <si>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</si>
  <si>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</si>
  <si>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</si>
  <si>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</si>
  <si>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</si>
  <si>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</si>
  <si>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</si>
  <si>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</si>
  <si>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</si>
  <si>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</si>
  <si>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</si>
  <si>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</si>
  <si>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</si>
  <si>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</si>
  <si>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</si>
  <si>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</si>
  <si>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</si>
  <si>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</si>
  <si>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</si>
  <si>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</si>
  <si>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</si>
  <si>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</si>
  <si>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</si>
  <si>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</si>
  <si>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</si>
  <si>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</si>
  <si>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</si>
  <si>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</si>
  <si>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</si>
  <si>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</si>
  <si>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</si>
  <si>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</si>
  <si>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</si>
  <si>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</si>
  <si>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</si>
  <si>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</si>
  <si>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</si>
  <si>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</si>
  <si>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</si>
  <si>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</si>
  <si>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</si>
  <si>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</si>
  <si>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</si>
  <si>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</si>
  <si>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</si>
  <si>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</si>
  <si>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</si>
  <si>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</si>
  <si>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</si>
  <si>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</si>
  <si>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</si>
  <si>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</si>
  <si>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</si>
  <si>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</si>
  <si>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</si>
  <si>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</si>
  <si>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</si>
  <si>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</si>
  <si>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</si>
  <si>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</si>
  <si>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</si>
  <si>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</si>
  <si>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</si>
  <si>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</si>
  <si>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</si>
  <si>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</si>
  <si>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</si>
  <si>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</si>
  <si>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</si>
  <si>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</si>
  <si>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</si>
  <si>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</si>
  <si>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</si>
  <si>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</si>
  <si>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</si>
  <si>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</si>
  <si>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</si>
  <si>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</si>
  <si>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</si>
  <si>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</si>
  <si>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</si>
  <si>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</si>
  <si>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</si>
  <si>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</si>
  <si>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</si>
  <si>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</si>
  <si>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</si>
  <si>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</si>
  <si>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</si>
  <si>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</si>
  <si>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</si>
  <si>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</si>
  <si>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</si>
  <si>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</si>
  <si>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</si>
  <si>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</si>
  <si>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</si>
  <si>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</si>
  <si>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</si>
  <si>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</si>
  <si>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</si>
  <si>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</si>
  <si>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</si>
  <si>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</si>
  <si>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</si>
  <si>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</si>
  <si>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</si>
  <si>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</si>
  <si>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</si>
  <si>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</si>
  <si>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</si>
  <si>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</si>
  <si>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</si>
  <si>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</si>
  <si>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</si>
  <si>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</si>
  <si>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</si>
  <si>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</si>
  <si>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</si>
  <si>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</si>
  <si>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</si>
  <si>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</si>
  <si>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</si>
  <si>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</si>
  <si>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</si>
  <si>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</si>
  <si>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</si>
  <si>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</si>
  <si>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</si>
  <si>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</si>
  <si>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</si>
  <si>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</si>
  <si>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</si>
  <si>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</si>
  <si>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</si>
  <si>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</si>
  <si>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</si>
  <si>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</si>
  <si>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</si>
  <si>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</si>
  <si>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</si>
  <si>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</si>
  <si>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</si>
  <si>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</si>
  <si>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</si>
  <si>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</si>
  <si>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</si>
  <si>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</si>
  <si>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</si>
  <si>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</si>
  <si>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</si>
  <si>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</si>
  <si>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</si>
  <si>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</si>
  <si>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</si>
  <si>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</si>
  <si>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</si>
  <si>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</si>
  <si>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</si>
  <si>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</si>
  <si>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</si>
  <si>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</si>
  <si>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</si>
  <si>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</si>
  <si>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</si>
  <si>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</si>
  <si>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</si>
  <si>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</si>
  <si>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</si>
  <si>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</si>
  <si>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</si>
  <si>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</si>
  <si>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</si>
  <si>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</si>
  <si>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</si>
  <si>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</si>
  <si>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</si>
  <si>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</si>
  <si>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</si>
  <si>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</si>
  <si>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</si>
  <si>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</si>
  <si>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</si>
  <si>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</si>
  <si>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</si>
  <si>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</si>
  <si>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</si>
  <si>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</si>
  <si>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</si>
  <si>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</si>
  <si>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</si>
  <si>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</si>
  <si>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</si>
  <si>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</si>
  <si>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</si>
  <si>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</si>
  <si>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</si>
  <si>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</si>
  <si>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</si>
  <si>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</si>
  <si>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</si>
  <si>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</si>
  <si>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</si>
  <si>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</si>
  <si>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</si>
  <si>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</si>
  <si>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</si>
  <si>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</si>
  <si>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</si>
  <si>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</si>
  <si>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</si>
  <si>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</si>
  <si>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</si>
  <si>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</si>
  <si>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</si>
  <si>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</si>
  <si>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</si>
  <si>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</si>
  <si>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</si>
  <si>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</si>
  <si>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</si>
  <si>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</si>
  <si>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</si>
  <si>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</si>
  <si>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</si>
  <si>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</si>
  <si>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</si>
  <si>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</si>
  <si>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</si>
  <si>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</si>
  <si>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</si>
  <si>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</si>
  <si>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</si>
  <si>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</si>
  <si>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</si>
  <si>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</si>
  <si>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</si>
  <si>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</si>
  <si>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</si>
  <si>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</si>
  <si>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</si>
  <si>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</si>
  <si>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</si>
  <si>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</si>
  <si>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</si>
  <si>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</si>
  <si>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</si>
  <si>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</si>
  <si>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</si>
  <si>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</si>
  <si>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</si>
  <si>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</si>
  <si>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</si>
  <si>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</si>
  <si>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</si>
  <si>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</si>
  <si>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</si>
  <si>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</si>
  <si>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</si>
  <si>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</si>
  <si>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</si>
  <si>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</si>
  <si>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</si>
  <si>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</si>
  <si>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</si>
  <si>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</si>
  <si>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</si>
  <si>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</si>
  <si>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</si>
  <si>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</si>
  <si>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</si>
  <si>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</si>
  <si>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</si>
  <si>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</si>
  <si>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</si>
  <si>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</si>
  <si>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</si>
  <si>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</si>
  <si>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</si>
  <si>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</si>
  <si>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</si>
  <si>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</si>
  <si>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</si>
  <si>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</si>
  <si>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</si>
  <si>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</si>
  <si>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</si>
  <si>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</si>
  <si>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</si>
  <si>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</si>
  <si>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</si>
  <si>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</si>
  <si>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</si>
  <si>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</si>
  <si>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</si>
  <si>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</si>
  <si>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</si>
  <si>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</si>
  <si>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</si>
  <si>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</si>
  <si>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</si>
  <si>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</si>
  <si>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</si>
  <si>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</si>
  <si>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</si>
  <si>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</si>
  <si>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</si>
  <si>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</si>
  <si>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</si>
  <si>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</si>
  <si>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</si>
  <si>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</si>
  <si>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</si>
  <si>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</si>
  <si>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</si>
  <si>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</si>
  <si>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</si>
  <si>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</si>
  <si>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</si>
  <si>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</si>
  <si>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</si>
  <si>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</si>
  <si>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</si>
  <si>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</si>
  <si>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</si>
  <si>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</si>
  <si>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</si>
  <si>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</si>
  <si>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</si>
  <si>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</si>
  <si>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</si>
  <si>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</si>
  <si>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</si>
  <si>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</si>
  <si>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</si>
  <si>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</si>
  <si>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</si>
  <si>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</si>
  <si>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</si>
  <si>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</si>
  <si>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</si>
  <si>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</si>
  <si>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</si>
  <si>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</si>
  <si>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</si>
  <si>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</si>
  <si>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</si>
  <si>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</si>
  <si>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</si>
  <si>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</si>
  <si>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</si>
  <si>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</si>
  <si>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</si>
  <si>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</si>
  <si>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</si>
  <si>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</si>
  <si>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</si>
  <si>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</si>
  <si>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</si>
  <si>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</si>
  <si>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</si>
  <si>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</si>
  <si>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</si>
  <si>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</si>
  <si>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</si>
  <si>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</si>
  <si>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</si>
  <si>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</si>
  <si>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</si>
  <si>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</si>
  <si>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</si>
  <si>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</si>
  <si>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</si>
  <si>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</si>
  <si>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</si>
  <si>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</si>
  <si>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</si>
  <si>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</si>
  <si>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</si>
  <si>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</si>
  <si>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</si>
  <si>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</si>
  <si>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</si>
  <si>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</si>
  <si>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</si>
  <si>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</si>
  <si>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</si>
  <si>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</si>
  <si>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</si>
  <si>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</si>
  <si>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</si>
  <si>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</si>
  <si>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</si>
  <si>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</si>
  <si>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</si>
  <si>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</si>
  <si>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</si>
  <si>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</si>
  <si>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</si>
  <si>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</si>
  <si>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</si>
  <si>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</si>
  <si>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</si>
  <si>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</si>
  <si>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</si>
  <si>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</si>
  <si>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</si>
  <si>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</si>
  <si>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</si>
  <si>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</si>
  <si>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</si>
  <si>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</si>
  <si>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</si>
  <si>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</si>
  <si>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</si>
  <si>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</si>
  <si>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</si>
  <si>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</si>
  <si>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</si>
  <si>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</si>
  <si>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</si>
  <si>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</si>
  <si>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</si>
  <si>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</si>
  <si>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</si>
  <si>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</si>
  <si>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</si>
  <si>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</si>
  <si>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</si>
  <si>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</si>
  <si>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</si>
  <si>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</si>
  <si>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</si>
  <si>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</si>
  <si>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</si>
  <si>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</si>
  <si>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</si>
  <si>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</si>
  <si>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</si>
  <si>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</si>
  <si>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</si>
  <si>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</si>
  <si>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</si>
  <si>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</si>
  <si>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</si>
  <si>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</si>
  <si>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</si>
  <si>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</si>
  <si>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</si>
  <si>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</si>
  <si>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</si>
  <si>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</si>
  <si>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</si>
  <si>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</si>
  <si>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</si>
  <si>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</si>
  <si>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</si>
  <si>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</si>
  <si>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</si>
  <si>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</si>
  <si>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</si>
  <si>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</si>
  <si>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</si>
  <si>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</si>
  <si>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</si>
  <si>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</si>
  <si>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</si>
  <si>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</si>
  <si>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</si>
  <si>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</si>
  <si>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</si>
  <si>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</si>
  <si>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</si>
  <si>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</si>
  <si>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</si>
  <si>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</si>
  <si>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</si>
  <si>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</si>
  <si>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</si>
  <si>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</si>
  <si>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</si>
  <si>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</si>
  <si>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</si>
  <si>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</si>
  <si>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</si>
  <si>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</si>
  <si>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</si>
  <si>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</si>
  <si>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</si>
  <si>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</si>
  <si>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</si>
  <si>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</si>
  <si>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</si>
  <si>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</si>
  <si>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</si>
  <si>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</si>
  <si>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</si>
  <si>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</si>
  <si>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</si>
  <si>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</si>
  <si>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</si>
  <si>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</si>
  <si>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</si>
  <si>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</si>
  <si>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</si>
  <si>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</si>
  <si>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</si>
  <si>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</si>
  <si>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</si>
  <si>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</si>
  <si>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</si>
  <si>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</si>
  <si>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</si>
  <si>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</si>
  <si>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</si>
  <si>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</si>
  <si>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</si>
  <si>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</si>
  <si>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</si>
  <si>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</si>
  <si>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</si>
  <si>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</si>
  <si>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</si>
  <si>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</si>
  <si>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</si>
  <si>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</si>
  <si>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</si>
  <si>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</si>
  <si>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</si>
  <si>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</si>
  <si>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</si>
  <si>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</si>
  <si>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</si>
  <si>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</si>
  <si>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</si>
  <si>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</si>
  <si>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</si>
  <si>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</si>
  <si>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</si>
  <si>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</si>
  <si>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</si>
  <si>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</si>
  <si>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</si>
  <si>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</si>
  <si>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</si>
  <si>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</si>
  <si>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</si>
  <si>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</si>
  <si>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</si>
  <si>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</si>
  <si>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</si>
  <si>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</si>
  <si>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</si>
  <si>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</si>
  <si>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</si>
  <si>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</si>
  <si>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</si>
  <si>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</si>
  <si>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</si>
  <si>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</si>
  <si>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</si>
  <si>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</si>
  <si>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</si>
  <si>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</si>
  <si>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</si>
  <si>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</si>
  <si>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</si>
  <si>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</si>
  <si>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</si>
  <si>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</si>
  <si>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</si>
  <si>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</si>
  <si>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</si>
  <si>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</si>
  <si>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</si>
  <si>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</si>
  <si>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</si>
  <si>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</si>
  <si>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</si>
  <si>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</si>
  <si>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</si>
  <si>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</si>
  <si>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</si>
  <si>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</si>
  <si>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</si>
  <si>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</si>
  <si>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</si>
  <si>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</si>
  <si>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</si>
  <si>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</si>
  <si>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</si>
  <si>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</si>
  <si>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</si>
  <si>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</si>
  <si>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</si>
  <si>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</si>
  <si>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</si>
  <si>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</si>
  <si>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</si>
  <si>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</si>
  <si>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</si>
  <si>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</si>
  <si>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</si>
  <si>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</si>
  <si>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</si>
  <si>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</si>
  <si>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</si>
  <si>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</si>
  <si>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</si>
  <si>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</si>
  <si>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</si>
  <si>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</si>
  <si>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</si>
  <si>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</si>
  <si>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</si>
  <si>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</si>
  <si>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</si>
  <si>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</si>
  <si>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</si>
  <si>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</si>
  <si>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</si>
  <si>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</si>
  <si>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</si>
  <si>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</si>
  <si>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</si>
  <si>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</si>
  <si>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</si>
  <si>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</si>
  <si>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</si>
  <si>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</si>
  <si>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</si>
  <si>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</si>
  <si>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</si>
  <si>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</si>
  <si>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</si>
  <si>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</si>
  <si>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</si>
  <si>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</si>
  <si>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</si>
  <si>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</si>
  <si>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</si>
  <si>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</si>
  <si>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</si>
  <si>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</si>
  <si>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</si>
  <si>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</si>
  <si>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</si>
  <si>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</si>
  <si>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</si>
  <si>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</si>
  <si>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</si>
  <si>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</si>
  <si>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</si>
  <si>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</si>
  <si>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</si>
  <si>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</si>
  <si>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</si>
  <si>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</si>
  <si>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</si>
  <si>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</si>
  <si>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</si>
  <si>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</si>
  <si>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</si>
  <si>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</si>
  <si>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</si>
  <si>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</si>
  <si>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</si>
  <si>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</si>
  <si>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</si>
  <si>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</si>
  <si>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</si>
  <si>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</si>
  <si>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</si>
  <si>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</si>
  <si>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</si>
  <si>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</si>
  <si>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</si>
  <si>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</si>
  <si>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</si>
  <si>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</si>
  <si>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</si>
  <si>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</si>
  <si>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</si>
  <si>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</si>
  <si>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</si>
  <si>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</si>
  <si>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</si>
  <si>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</si>
  <si>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</si>
  <si>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</si>
  <si>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</si>
  <si>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</si>
  <si>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</si>
  <si>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</si>
  <si>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</si>
  <si>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</si>
  <si>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</si>
  <si>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</si>
  <si>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</si>
  <si>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</si>
  <si>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</si>
  <si>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</si>
  <si>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</si>
  <si>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</si>
  <si>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</si>
  <si>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</si>
  <si>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</si>
  <si>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</si>
  <si>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</si>
  <si>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</si>
  <si>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</si>
  <si>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</si>
  <si>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</si>
  <si>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</si>
  <si>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</si>
  <si>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</si>
  <si>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</si>
  <si>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</si>
  <si>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</si>
  <si>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</si>
  <si>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</si>
  <si>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</si>
  <si>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</si>
  <si>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</si>
  <si>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</si>
  <si>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</si>
  <si>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</si>
  <si>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</si>
  <si>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</si>
  <si>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</si>
  <si>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</si>
  <si>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</si>
  <si>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</si>
  <si>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</si>
  <si>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</si>
  <si>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</si>
  <si>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</si>
  <si>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</si>
  <si>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</si>
  <si>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</si>
  <si>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</si>
  <si>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</si>
  <si>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</si>
  <si>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</si>
  <si>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</si>
  <si>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</si>
  <si>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</si>
  <si>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</si>
  <si>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</si>
  <si>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</si>
  <si>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</si>
  <si>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</si>
  <si>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</si>
  <si>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</si>
  <si>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</si>
  <si>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</si>
  <si>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</si>
  <si>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</si>
  <si>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</si>
  <si>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</si>
  <si>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</si>
  <si>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</si>
  <si>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</si>
  <si>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</si>
  <si>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</si>
  <si>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</si>
  <si>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</si>
  <si>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</si>
  <si>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</si>
  <si>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</si>
  <si>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</si>
  <si>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</si>
  <si>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</si>
  <si>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</si>
  <si>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</si>
  <si>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</si>
  <si>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</si>
  <si>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</si>
  <si>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</si>
  <si>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</si>
  <si>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</si>
  <si>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</si>
  <si>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</si>
  <si>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</si>
  <si>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</si>
  <si>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</si>
  <si>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</si>
  <si>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</si>
  <si>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</si>
  <si>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</si>
  <si>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</si>
  <si>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</si>
  <si>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</si>
  <si>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</si>
  <si>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</si>
  <si>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</si>
  <si>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</si>
  <si>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</si>
  <si>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</si>
  <si>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</si>
  <si>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</si>
  <si>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</si>
  <si>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</si>
  <si>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</si>
  <si>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</si>
  <si>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</si>
  <si>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</si>
  <si>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</si>
  <si>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</si>
  <si>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</si>
  <si>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</si>
  <si>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</si>
  <si>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</si>
  <si>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</si>
  <si>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</si>
  <si>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</si>
  <si>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</si>
  <si>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</si>
  <si>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</si>
  <si>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</si>
  <si>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</si>
  <si>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</si>
  <si>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</si>
  <si>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</si>
  <si>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</si>
  <si>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</si>
  <si>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</si>
  <si>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</si>
  <si>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</si>
  <si>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</si>
  <si>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</si>
  <si>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</si>
  <si>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</si>
  <si>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</si>
  <si>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</si>
  <si>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</si>
  <si>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</si>
  <si>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</si>
  <si>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</si>
  <si>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</si>
  <si>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</si>
  <si>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</si>
  <si>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</si>
  <si>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</si>
  <si>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</si>
  <si>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</si>
  <si>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</si>
  <si>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</si>
  <si>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</si>
  <si>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</si>
  <si>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</si>
  <si>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</si>
  <si>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</si>
  <si>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</si>
  <si>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</si>
  <si>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</si>
  <si>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</si>
  <si>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</si>
  <si>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</si>
  <si>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</si>
  <si>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</si>
  <si>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</si>
  <si>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</si>
  <si>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</si>
  <si>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</si>
  <si>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</si>
  <si>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</si>
  <si>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</si>
  <si>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</si>
  <si>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</si>
  <si>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</si>
  <si>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</si>
  <si>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</si>
  <si>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</si>
  <si>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</si>
  <si>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</si>
  <si>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</si>
  <si>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</si>
  <si>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</si>
  <si>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</si>
  <si>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</si>
  <si>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</si>
  <si>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</si>
  <si>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</si>
  <si>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</si>
  <si>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</si>
  <si>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</si>
  <si>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</si>
  <si>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</si>
  <si>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</si>
  <si>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</si>
  <si>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</si>
  <si>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</si>
  <si>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</si>
  <si>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</si>
  <si>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</si>
  <si>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</si>
  <si>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</si>
  <si>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</si>
  <si>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</si>
  <si>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</si>
  <si>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</si>
  <si>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</si>
  <si>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</si>
  <si>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</si>
  <si>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</si>
  <si>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</si>
  <si>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</si>
  <si>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</si>
  <si>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</si>
  <si>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</si>
  <si>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</si>
  <si>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</si>
  <si>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</si>
  <si>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</si>
  <si>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</si>
  <si>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</si>
  <si>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</si>
  <si>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</si>
  <si>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</si>
  <si>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</si>
  <si>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</si>
  <si>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</si>
  <si>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</si>
  <si>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</si>
  <si>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</si>
  <si>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</si>
  <si>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</si>
  <si>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</si>
  <si>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</si>
  <si>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</si>
  <si>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</si>
  <si>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</si>
  <si>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</si>
  <si>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</si>
  <si>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</si>
  <si>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</si>
  <si>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</si>
  <si>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</si>
  <si>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</si>
  <si>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</si>
  <si>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</si>
  <si>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</si>
  <si>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</si>
  <si>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</si>
  <si>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</si>
  <si>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</si>
  <si>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</si>
  <si>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</si>
  <si>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</si>
  <si>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</si>
  <si>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</si>
  <si>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</si>
  <si>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</si>
  <si>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</si>
  <si>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</si>
  <si>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</si>
  <si>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</si>
  <si>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</si>
  <si>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</si>
  <si>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</si>
  <si>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</si>
  <si>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</si>
  <si>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</si>
  <si>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</si>
  <si>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</si>
  <si>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</si>
  <si>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</si>
  <si>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</si>
  <si>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</si>
  <si>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</si>
  <si>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</si>
  <si>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</si>
  <si>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</si>
  <si>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</si>
  <si>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</si>
  <si>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</si>
  <si>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</si>
  <si>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</si>
  <si>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</si>
  <si>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</si>
  <si>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</si>
  <si>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</si>
  <si>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</si>
  <si>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</si>
  <si>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</si>
  <si>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</si>
  <si>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</si>
  <si>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</si>
  <si>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</si>
  <si>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</si>
  <si>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</si>
  <si>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</si>
  <si>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</si>
  <si>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</si>
  <si>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</si>
  <si>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</si>
  <si>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</si>
  <si>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</si>
  <si>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</si>
  <si>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</si>
  <si>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</si>
  <si>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</si>
  <si>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</si>
  <si>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</si>
  <si>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</si>
  <si>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</si>
  <si>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</si>
  <si>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</si>
  <si>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</si>
  <si>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</si>
  <si>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</si>
  <si>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</si>
  <si>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</si>
  <si>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</si>
  <si>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</si>
  <si>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</si>
  <si>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</si>
  <si>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</si>
  <si>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</si>
  <si>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</si>
  <si>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</si>
  <si>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</si>
  <si>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</si>
  <si>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</si>
  <si>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</si>
  <si>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</si>
  <si>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</si>
  <si>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</si>
  <si>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</si>
  <si>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</si>
  <si>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</si>
  <si>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</si>
  <si>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</si>
  <si>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</si>
  <si>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</si>
  <si>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</si>
  <si>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</si>
  <si>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</si>
  <si>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</si>
  <si>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</si>
  <si>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</si>
  <si>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</si>
  <si>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</si>
  <si>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</si>
  <si>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</si>
  <si>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</si>
  <si>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</si>
  <si>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</si>
  <si>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</si>
  <si>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</si>
  <si>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</si>
  <si>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</si>
  <si>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</si>
  <si>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</si>
  <si>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</si>
  <si>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</si>
  <si>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</si>
  <si>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</si>
  <si>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</si>
  <si>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</si>
  <si>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</si>
  <si>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</si>
  <si>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</si>
  <si>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</si>
  <si>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</si>
  <si>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</si>
  <si>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</si>
  <si>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</si>
  <si>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</si>
  <si>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</si>
  <si>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</si>
  <si>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</si>
  <si>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</si>
  <si>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</si>
  <si>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</si>
  <si>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</si>
  <si>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</si>
  <si>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</si>
  <si>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</si>
  <si>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</si>
  <si>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</si>
  <si>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</si>
  <si>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</si>
  <si>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</si>
  <si>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</si>
  <si>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</si>
  <si>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</si>
  <si>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</si>
  <si>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</si>
  <si>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</si>
  <si>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</si>
  <si>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</si>
  <si>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</si>
  <si>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</si>
  <si>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</si>
  <si>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</si>
  <si>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</si>
  <si>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</si>
  <si>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</si>
  <si>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</si>
  <si>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</si>
  <si>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</si>
  <si>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</si>
  <si>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</si>
  <si>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</si>
  <si>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</si>
  <si>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</si>
  <si>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</si>
  <si>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</si>
  <si>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</si>
  <si>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</si>
  <si>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</si>
  <si>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</si>
  <si>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</si>
  <si>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</si>
  <si>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</si>
  <si>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</si>
  <si>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</si>
  <si>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</si>
  <si>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</si>
  <si>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</si>
  <si>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</si>
  <si>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</si>
  <si>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</si>
  <si>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</si>
  <si>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</si>
  <si>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</si>
  <si>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</si>
  <si>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</si>
  <si>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</si>
  <si>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</si>
  <si>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</si>
  <si>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</si>
  <si>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</si>
  <si>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</si>
  <si>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</si>
  <si>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</si>
  <si>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</si>
  <si>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</si>
  <si>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</si>
  <si>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</si>
  <si>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</si>
  <si>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</si>
  <si>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</si>
  <si>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</si>
  <si>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</si>
  <si>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</si>
  <si>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</si>
  <si>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</si>
  <si>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</si>
  <si>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</si>
  <si>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</si>
  <si>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</si>
  <si>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</si>
  <si>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</si>
  <si>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</si>
  <si>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</si>
  <si>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</si>
  <si>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</si>
  <si>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</si>
  <si>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</si>
  <si>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</si>
  <si>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</si>
  <si>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</si>
  <si>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</si>
  <si>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</si>
  <si>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</si>
  <si>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</si>
  <si>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</si>
  <si>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</si>
  <si>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</si>
  <si>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</si>
  <si>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</si>
  <si>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</si>
  <si>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</si>
  <si>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</si>
  <si>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</si>
  <si>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</si>
  <si>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</si>
  <si>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</si>
  <si>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</si>
  <si>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</si>
  <si>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</si>
  <si>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</si>
  <si>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</si>
  <si>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</si>
  <si>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</si>
  <si>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</si>
  <si>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</si>
  <si>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</si>
  <si>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</si>
  <si>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</si>
  <si>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</si>
  <si>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</si>
  <si>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</si>
  <si>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</si>
  <si>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</si>
  <si>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</si>
  <si>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</si>
  <si>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</si>
  <si>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</si>
  <si>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</si>
  <si>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</si>
  <si>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</si>
  <si>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</si>
  <si>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</si>
  <si>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</si>
  <si>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</si>
  <si>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</si>
  <si>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</si>
  <si>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</si>
  <si>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</si>
  <si>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</si>
  <si>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</si>
  <si>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</si>
  <si>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</si>
  <si>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</si>
  <si>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</si>
  <si>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</si>
  <si>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</si>
  <si>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</si>
  <si>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</si>
  <si>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</si>
  <si>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</si>
  <si>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</si>
  <si>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</si>
  <si>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</si>
  <si>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</si>
  <si>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</si>
  <si>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</si>
  <si>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</si>
  <si>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</si>
  <si>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</si>
  <si>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</si>
  <si>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</si>
  <si>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</si>
  <si>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</si>
  <si>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</si>
  <si>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</si>
  <si>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</si>
  <si>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</si>
  <si>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</si>
  <si>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</si>
  <si>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</si>
  <si>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</si>
  <si>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</si>
  <si>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</si>
  <si>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</si>
  <si>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</si>
  <si>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</si>
  <si>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</si>
  <si>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</si>
  <si>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</si>
  <si>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</si>
  <si>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</si>
  <si>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</si>
  <si>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</si>
  <si>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</si>
  <si>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</si>
  <si>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</si>
  <si>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</si>
  <si>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</si>
  <si>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</si>
  <si>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</si>
  <si>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</si>
  <si>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</si>
  <si>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</si>
  <si>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</si>
  <si>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</si>
  <si>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</si>
  <si>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</si>
  <si>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</si>
  <si>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</si>
  <si>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</si>
  <si>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</si>
  <si>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</si>
  <si>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</si>
  <si>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</si>
  <si>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</si>
  <si>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</si>
  <si>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</si>
  <si>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</si>
  <si>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</si>
  <si>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</si>
  <si>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</si>
  <si>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</si>
  <si>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</si>
  <si>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</si>
  <si>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</si>
  <si>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</si>
  <si>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</si>
  <si>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</si>
  <si>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</si>
  <si>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</si>
  <si>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</si>
  <si>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</si>
  <si>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</si>
  <si>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</si>
  <si>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</si>
  <si>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</si>
  <si>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</si>
  <si>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</si>
  <si>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</si>
  <si>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</si>
  <si>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</si>
  <si>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</si>
  <si>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</si>
  <si>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</si>
  <si>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</si>
  <si>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</si>
  <si>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</si>
  <si>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</si>
  <si>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</si>
  <si>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</si>
  <si>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</si>
  <si>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</si>
  <si>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</si>
  <si>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</si>
  <si>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</si>
  <si>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</si>
  <si>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</si>
  <si>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</si>
  <si>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</si>
  <si>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</si>
  <si>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</si>
  <si>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</si>
  <si>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</si>
  <si>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</si>
  <si>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</si>
  <si>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</si>
  <si>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</si>
  <si>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</si>
  <si>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</si>
  <si>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</si>
  <si>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</si>
  <si>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</si>
  <si>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</si>
  <si>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</si>
  <si>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</si>
  <si>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</si>
  <si>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</si>
  <si>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</si>
  <si>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</si>
  <si>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</si>
  <si>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</si>
  <si>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</si>
  <si>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</si>
  <si>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</si>
  <si>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</si>
  <si>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</si>
  <si>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</si>
  <si>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</si>
  <si>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</si>
  <si>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</si>
  <si>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</si>
  <si>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</si>
  <si>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</si>
  <si>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</si>
  <si>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</si>
  <si>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</si>
  <si>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</si>
  <si>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</si>
  <si>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</si>
  <si>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</si>
  <si>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</si>
  <si>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</si>
  <si>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</si>
  <si>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</si>
  <si>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</si>
  <si>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</si>
  <si>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</si>
  <si>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</si>
  <si>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</si>
  <si>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</si>
  <si>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</si>
  <si>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</si>
  <si>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</si>
  <si>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</si>
  <si>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</si>
  <si>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</si>
  <si>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</si>
  <si>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</si>
  <si>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</si>
  <si>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</si>
  <si>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</si>
  <si>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</si>
  <si>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</si>
  <si>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</si>
  <si>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</si>
  <si>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</si>
  <si>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</si>
  <si>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</si>
  <si>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</si>
  <si>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</si>
  <si>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</si>
  <si>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</si>
  <si>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</si>
  <si>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</si>
  <si>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</si>
  <si>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</si>
  <si>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</si>
  <si>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</si>
  <si>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</si>
  <si>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</si>
  <si>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</si>
  <si>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</si>
  <si>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</si>
  <si>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</si>
  <si>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</si>
  <si>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</si>
  <si>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</si>
  <si>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</si>
  <si>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</si>
  <si>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</si>
  <si>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</si>
  <si>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</si>
  <si>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</si>
  <si>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</si>
  <si>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</si>
  <si>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</si>
  <si>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</si>
  <si>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</si>
  <si>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</si>
  <si>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</si>
  <si>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</si>
  <si>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</si>
  <si>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</si>
  <si>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</si>
  <si>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</si>
  <si>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</si>
  <si>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</si>
  <si>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</si>
  <si>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</si>
  <si>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</si>
  <si>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</si>
  <si>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</si>
  <si>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</si>
  <si>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</si>
  <si>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</si>
  <si>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</si>
  <si>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</si>
  <si>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</si>
  <si>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</si>
  <si>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</si>
  <si>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</si>
  <si>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</si>
  <si>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</si>
  <si>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</si>
  <si>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</si>
  <si>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</si>
  <si>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</si>
  <si>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</si>
  <si>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</si>
  <si>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</si>
  <si>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</si>
  <si>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</si>
  <si>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</si>
  <si>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</si>
  <si>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</si>
  <si>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</si>
  <si>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</si>
  <si>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</si>
  <si>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</si>
  <si>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</si>
  <si>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</si>
  <si>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</si>
  <si>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</si>
  <si>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</si>
  <si>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</si>
  <si>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</si>
  <si>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</si>
  <si>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</si>
  <si>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</si>
  <si>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</si>
  <si>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</si>
  <si>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</si>
  <si>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</si>
  <si>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</si>
  <si>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</si>
  <si>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</si>
  <si>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</si>
  <si>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</si>
  <si>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</si>
  <si>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</si>
  <si>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</si>
  <si>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</si>
  <si>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</si>
  <si>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</si>
  <si>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</si>
  <si>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</si>
  <si>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</si>
  <si>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</si>
  <si>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</si>
  <si>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</si>
  <si>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</si>
  <si>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</si>
  <si>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</si>
  <si>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</si>
  <si>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</si>
  <si>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</si>
  <si>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</si>
  <si>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</si>
  <si>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</si>
  <si>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</si>
  <si>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</si>
  <si>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</si>
  <si>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</si>
  <si>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</si>
  <si>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</si>
  <si>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</si>
  <si>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</si>
  <si>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</si>
  <si>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</si>
  <si>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</si>
  <si>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</si>
  <si>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</si>
  <si>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</si>
  <si>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</si>
  <si>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</si>
  <si>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</si>
  <si>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</si>
  <si>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</si>
  <si>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</si>
  <si>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</si>
  <si>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</si>
  <si>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</si>
  <si>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</si>
  <si>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</si>
  <si>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</si>
  <si>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</si>
  <si>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</si>
  <si>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</si>
  <si>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</si>
  <si>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</si>
  <si>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</si>
  <si>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</si>
  <si>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</si>
  <si>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</si>
  <si>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</si>
  <si>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</si>
  <si>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</si>
  <si>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</si>
  <si>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</si>
  <si>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</si>
  <si>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</si>
  <si>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</si>
  <si>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</si>
  <si>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</si>
  <si>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</si>
  <si>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</si>
  <si>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</si>
  <si>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</si>
  <si>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</si>
  <si>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</si>
  <si>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</si>
  <si>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</si>
  <si>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</si>
  <si>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</si>
  <si>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</si>
  <si>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</si>
  <si>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</si>
  <si>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</si>
  <si>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</si>
  <si>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</si>
  <si>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</si>
  <si>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</si>
  <si>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</si>
  <si>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</si>
  <si>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</si>
  <si>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</si>
  <si>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</si>
  <si>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</si>
  <si>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</si>
  <si>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</si>
  <si>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</si>
  <si>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</si>
  <si>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</si>
  <si>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</si>
  <si>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</si>
  <si>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</si>
  <si>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</si>
  <si>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</si>
  <si>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</si>
  <si>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</si>
  <si>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</si>
  <si>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</si>
  <si>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</si>
  <si>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</si>
  <si>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</si>
  <si>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</si>
  <si>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</si>
  <si>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</si>
  <si>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</si>
  <si>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</si>
  <si>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</si>
  <si>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</si>
  <si>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</si>
  <si>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</si>
  <si>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</si>
  <si>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</si>
  <si>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</si>
  <si>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</si>
  <si>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</si>
  <si>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</si>
  <si>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</si>
  <si>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</si>
  <si>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</si>
  <si>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</si>
  <si>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</si>
  <si>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</si>
  <si>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</si>
  <si>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</si>
  <si>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</si>
  <si>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</si>
  <si>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</si>
  <si>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</si>
  <si>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</si>
  <si>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</si>
  <si>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</si>
  <si>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</si>
  <si>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</si>
  <si>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</si>
  <si>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</si>
  <si>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</si>
  <si>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</si>
  <si>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</si>
  <si>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</si>
  <si>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</si>
  <si>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</si>
  <si>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</si>
  <si>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</si>
  <si>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</si>
  <si>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</si>
  <si>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</si>
  <si>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</si>
  <si>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</si>
  <si>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</si>
  <si>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</si>
  <si>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</si>
  <si>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</si>
  <si>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</si>
  <si>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</si>
  <si>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</si>
  <si>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</si>
  <si>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</si>
  <si>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</si>
  <si>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</si>
  <si>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</si>
  <si>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</si>
  <si>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</si>
  <si>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</si>
  <si>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</si>
  <si>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</si>
  <si>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</si>
  <si>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</si>
  <si>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</si>
  <si>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</si>
  <si>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</si>
  <si>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</si>
  <si>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</si>
  <si>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</si>
  <si>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</si>
  <si>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</si>
  <si>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</si>
  <si>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</si>
  <si>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</si>
  <si>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</si>
  <si>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</si>
  <si>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</si>
  <si>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</si>
  <si>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</si>
  <si>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</si>
  <si>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</si>
  <si>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</si>
  <si>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</si>
  <si>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</si>
  <si>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</si>
  <si>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</si>
  <si>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</si>
  <si>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</si>
  <si>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</si>
  <si>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</si>
  <si>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</si>
  <si>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</si>
  <si>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</si>
  <si>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</si>
  <si>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</si>
  <si>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</si>
  <si>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</si>
  <si>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</si>
  <si>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</si>
  <si>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</si>
  <si>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</si>
  <si>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</si>
  <si>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</si>
  <si>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</si>
  <si>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</si>
  <si>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</si>
  <si>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</si>
  <si>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</si>
  <si>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</si>
  <si>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</si>
  <si>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</si>
  <si>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</si>
  <si>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</si>
  <si>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</si>
  <si>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</si>
  <si>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</si>
  <si>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</si>
  <si>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</si>
  <si>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</si>
  <si>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</si>
  <si>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</si>
  <si>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</si>
  <si>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</si>
  <si>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</si>
  <si>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</si>
  <si>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</si>
  <si>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</si>
  <si>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</si>
  <si>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</si>
  <si>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</si>
  <si>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</si>
  <si>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</si>
  <si>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</si>
  <si>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</si>
  <si>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</si>
  <si>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</si>
  <si>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</si>
  <si>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</si>
  <si>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</si>
  <si>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</si>
  <si>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</si>
  <si>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</si>
  <si>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</si>
  <si>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</si>
  <si>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</si>
  <si>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</si>
  <si>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</si>
  <si>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</si>
  <si>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</si>
  <si>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</si>
  <si>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</si>
  <si>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</si>
  <si>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</si>
  <si>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</si>
  <si>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</si>
  <si>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</si>
  <si>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</si>
  <si>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</si>
  <si>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</si>
  <si>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</si>
  <si>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</si>
  <si>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</si>
  <si>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</si>
  <si>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</si>
  <si>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</si>
  <si>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</si>
  <si>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</si>
  <si>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</si>
  <si>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</si>
  <si>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</si>
  <si>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</si>
  <si>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</si>
  <si>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</si>
  <si>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</si>
  <si>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</si>
  <si>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</si>
  <si>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</si>
  <si>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</si>
  <si>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</si>
  <si>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</si>
  <si>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</si>
  <si>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</si>
  <si>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</si>
  <si>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</si>
  <si>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</si>
  <si>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</si>
  <si>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</si>
  <si>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</si>
  <si>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</si>
  <si>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</si>
  <si>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</si>
  <si>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</si>
  <si>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</si>
  <si>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</si>
  <si>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</si>
  <si>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</si>
  <si>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</si>
  <si>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</si>
  <si>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</si>
  <si>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</si>
  <si>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</si>
  <si>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</si>
  <si>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</si>
  <si>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</si>
  <si>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</si>
  <si>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</si>
  <si>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</si>
  <si>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</si>
  <si>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</si>
  <si>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</si>
  <si>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</si>
  <si>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</si>
  <si>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</si>
  <si>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</si>
  <si>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</si>
  <si>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</si>
  <si>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</si>
  <si>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</si>
  <si>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</si>
  <si>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</si>
  <si>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</si>
  <si>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</si>
  <si>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</si>
  <si>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</si>
  <si>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</si>
  <si>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</si>
  <si>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</si>
  <si>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</si>
  <si>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</si>
  <si>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</si>
  <si>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</si>
  <si>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</si>
  <si>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</si>
  <si>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</si>
  <si>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</si>
  <si>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</si>
  <si>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</si>
  <si>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</si>
  <si>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</si>
  <si>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</si>
  <si>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</si>
  <si>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</si>
  <si>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</si>
  <si>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</si>
  <si>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</si>
  <si>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</si>
  <si>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</si>
  <si>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</si>
  <si>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</si>
  <si>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</si>
  <si>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</si>
  <si>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</si>
  <si>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</si>
  <si>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</si>
  <si>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</si>
  <si>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</si>
  <si>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</si>
  <si>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</si>
  <si>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</si>
  <si>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</si>
  <si>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</si>
  <si>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</si>
  <si>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</si>
  <si>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</si>
  <si>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</si>
  <si>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</si>
  <si>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</si>
  <si>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</si>
  <si>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</si>
  <si>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</si>
  <si>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</si>
  <si>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</si>
  <si>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</si>
  <si>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</si>
  <si>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</si>
  <si>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</si>
  <si>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</si>
  <si>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</si>
  <si>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</si>
  <si>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</si>
  <si>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</si>
  <si>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</si>
  <si>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</si>
  <si>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</si>
  <si>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</si>
  <si>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</si>
  <si>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</si>
  <si>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</si>
  <si>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</si>
  <si>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</si>
  <si>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</si>
  <si>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</si>
  <si>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</si>
  <si>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</si>
  <si>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</si>
  <si>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</si>
  <si>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</si>
  <si>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</si>
  <si>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</si>
  <si>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</si>
  <si>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</si>
  <si>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</si>
  <si>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</si>
  <si>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</si>
  <si>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</si>
  <si>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</si>
  <si>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</si>
  <si>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</si>
  <si>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</si>
  <si>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</si>
  <si>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</si>
  <si>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</si>
  <si>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</si>
  <si>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</si>
  <si>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</si>
  <si>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</si>
  <si>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</si>
  <si>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</si>
  <si>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</si>
  <si>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</si>
  <si>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</si>
  <si>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</si>
  <si>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</si>
  <si>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</si>
  <si>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</si>
  <si>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</si>
  <si>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</si>
  <si>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</si>
  <si>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</si>
  <si>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</si>
  <si>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</si>
  <si>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</si>
  <si>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</si>
  <si>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</si>
  <si>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</si>
  <si>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</si>
  <si>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</si>
  <si>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</si>
  <si>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</si>
  <si>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</si>
  <si>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</si>
  <si>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</si>
  <si>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</si>
  <si>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</si>
  <si>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</si>
  <si>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</si>
  <si>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</si>
  <si>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</si>
  <si>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</si>
  <si>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</si>
  <si>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</si>
  <si>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</si>
  <si>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</si>
  <si>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</si>
  <si>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</si>
  <si>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</si>
  <si>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</si>
  <si>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</si>
  <si>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</si>
  <si>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</si>
  <si>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</si>
  <si>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</si>
  <si>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</si>
  <si>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</si>
  <si>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</si>
  <si>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</si>
  <si>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</si>
  <si>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</si>
  <si>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</si>
  <si>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</si>
  <si>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</si>
  <si>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</si>
  <si>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</si>
  <si>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</si>
  <si>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</si>
  <si>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</si>
  <si>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</si>
  <si>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</si>
  <si>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</si>
  <si>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</si>
  <si>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</si>
  <si>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</si>
  <si>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</si>
  <si>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</si>
  <si>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</si>
  <si>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</si>
  <si>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</si>
  <si>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</si>
  <si>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</si>
  <si>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</si>
  <si>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</si>
  <si>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</si>
  <si>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</si>
  <si>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</si>
  <si>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</si>
  <si>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</si>
  <si>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</si>
  <si>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</si>
  <si>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</si>
  <si>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</si>
  <si>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</si>
  <si>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</si>
  <si>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</si>
  <si>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</si>
  <si>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</si>
  <si>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</si>
  <si>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</si>
  <si>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</si>
  <si>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</si>
  <si>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</si>
  <si>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</si>
  <si>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</si>
  <si>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</si>
  <si>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</si>
  <si>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</si>
  <si>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</si>
  <si>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</si>
  <si>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</si>
  <si>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</si>
  <si>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</si>
  <si>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</si>
  <si>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</si>
  <si>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</si>
  <si>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</si>
  <si>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</si>
  <si>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</si>
  <si>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</si>
  <si>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</si>
  <si>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</si>
  <si>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</si>
  <si>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</si>
  <si>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</si>
  <si>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</si>
  <si>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</si>
  <si>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</si>
  <si>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</si>
  <si>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</si>
  <si>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</si>
  <si>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</si>
  <si>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</si>
  <si>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</si>
  <si>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</si>
  <si>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</si>
  <si>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</si>
  <si>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</si>
  <si>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</si>
  <si>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</si>
  <si>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</si>
  <si>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</si>
  <si>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</si>
  <si>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</si>
  <si>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</si>
  <si>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</si>
  <si>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</si>
  <si>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</si>
  <si>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</si>
  <si>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</si>
  <si>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</si>
  <si>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</si>
  <si>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</si>
  <si>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</si>
  <si>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</si>
  <si>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</si>
  <si>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</si>
  <si>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</si>
  <si>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</si>
  <si>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</si>
  <si>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</si>
  <si>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</si>
  <si>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</si>
  <si>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</si>
  <si>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</si>
  <si>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</si>
  <si>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</si>
  <si>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</si>
  <si>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</si>
  <si>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</si>
  <si>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</si>
  <si>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</si>
  <si>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</si>
  <si>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</si>
  <si>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</si>
  <si>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</si>
  <si>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</si>
  <si>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</si>
  <si>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</si>
  <si>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</si>
  <si>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</si>
  <si>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</si>
  <si>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</si>
  <si>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</si>
  <si>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</si>
  <si>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</si>
  <si>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</si>
  <si>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</si>
  <si>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</si>
  <si>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</si>
  <si>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</si>
  <si>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</si>
  <si>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</si>
  <si>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</si>
  <si>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</si>
  <si>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</si>
  <si>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</si>
  <si>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</si>
  <si>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</si>
  <si>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</si>
  <si>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</si>
  <si>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</si>
  <si>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</si>
  <si>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</si>
  <si>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</si>
  <si>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</si>
  <si>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</si>
  <si>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</si>
  <si>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</si>
  <si>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</si>
  <si>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</si>
  <si>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</si>
  <si>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</si>
  <si>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</si>
  <si>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</si>
  <si>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</si>
  <si>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</si>
  <si>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</si>
  <si>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</si>
  <si>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</si>
  <si>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</si>
  <si>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</si>
  <si>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</si>
  <si>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</si>
  <si>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</si>
  <si>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</si>
  <si>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</si>
  <si>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</si>
  <si>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</si>
  <si>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</si>
  <si>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</si>
  <si>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</si>
  <si>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</si>
  <si>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</si>
  <si>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</si>
  <si>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</si>
  <si>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</si>
  <si>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</si>
  <si>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</si>
  <si>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</si>
  <si>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</si>
  <si>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</si>
  <si>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</si>
  <si>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</si>
  <si>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</si>
  <si>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</si>
  <si>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</si>
  <si>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</si>
  <si>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</si>
  <si>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</si>
  <si>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</si>
  <si>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</si>
  <si>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</si>
  <si>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</si>
  <si>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</si>
  <si>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</si>
  <si>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</si>
  <si>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</si>
  <si>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</si>
  <si>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</si>
  <si>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</si>
  <si>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</si>
  <si>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</si>
  <si>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</si>
  <si>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PCM-20251114-00000407</t>
  </si>
  <si>
    <t>Again down // TT-20251114-00242</t>
  </si>
  <si>
    <t xml:space="preserve">ETA 120 min </t>
  </si>
  <si>
    <t xml:space="preserve"> PCM-20250215-00000830 </t>
  </si>
  <si>
    <t>LTE site still down and  site located in aramco area access issue need special permission</t>
  </si>
  <si>
    <t>PCM-20251114-00000395</t>
  </si>
  <si>
    <t>30 mins</t>
  </si>
  <si>
    <t>NO PCM</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</si>
  <si>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</si>
  <si>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</si>
  <si>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</si>
  <si>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</si>
  <si>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</si>
  <si>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</si>
  <si>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</si>
  <si>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</si>
  <si>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</si>
  <si>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</si>
  <si>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have access road damage due to last rain </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</si>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</sst>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F7" sqref="F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312.39005381944298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45975.338479745369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45975.338479745369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45975.338479745369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45975.338479745369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45975.338479745369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45975.338479745369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45975.338479745369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45975.338479745369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45975.338479745369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45975.338479745369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45975.338479745369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45975.338479745369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45975.338479745369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45975.338479745369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45975.338479745369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45975.338479745369</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45975.338479745369</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45975.338479745369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45975.338479745369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45975.338479745369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45975.338479745369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45975.338479745369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45975.338479745369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45975.338479745369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45975.338479745369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45975.338479745369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45975.338479745369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45975.338479745369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45975.338479745369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45975.338479745369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45975.338479745369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45975.338479745369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45975.338479745369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45975.338479745369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45975.338479745369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45975.338479745369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45975.338479745369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45975.338479745369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45975.338479745369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45975.338479745369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45975.338479745369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45975.338479745369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45975.338479745369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45975.338479745369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45975.338479745369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45975.338479745369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45975.338479745369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45975.338479745369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45975.338479745369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45975.338479745369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45975.338479745369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45975.338479745369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45975.338479745369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45975.338479745369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45975.338479745369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45975.338479745369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45975.338479745369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45975.338479745369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45975.338479745369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45975.338479745369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45975.338479745369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45975.338479745369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45975.338479745369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45975.338479745369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45975.338479745369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45975.338479745369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45975.338479745369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45975.338479745369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45975.338479745369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45975.338479745369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45975.338479745369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45975.338479745369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45975.338479745369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45975.338479745369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45975.338479745369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45975.338479745369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45975.338479745369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45975.338479745369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45975.338479745369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45975.338479745369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45975.338479745369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45975.338479745369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45975.338479745369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45975.338479745369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45975.338479745369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45975.338479745369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45975.338479745369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45975.338479745369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45975.338479745369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45975.338479745369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45975.338479745369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45975.338479745369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45975.338479745369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45975.338479745369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45975.338479745369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45975.338479745369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45975.338479745369</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3692291C-3C19-4F88-A1A3-5EAA880C0490}"/>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tabSelected="1" workbookViewId="0">
      <selection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150.33864178240765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0.7321950231489609</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23119</v>
      </c>
      <c r="E5" s="103" t="s">
        <v>39021</v>
      </c>
      <c r="F5" s="104">
        <v>45975.335474537038</v>
      </c>
      <c r="G5" s="105">
        <f ca="1">IFERROR(NOW()-F5,"-")</f>
        <v>3.0052083311602473E-3</v>
      </c>
      <c r="H5" s="104">
        <v>45975.328460648147</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45975.338479745369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45975.338479745369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45975.338479745369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45975.338479745369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45975.338479745369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45975.338479745369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45975.338479745369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45975.338479745369</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45975.338479745369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45975.338479745369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45975.338479745369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45975.338479745369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45975.338479745369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45975.338479745369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45975.338479745369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45975.338479745369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45975.338479745369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45975.338479745369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45975.338479745369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45975.338479745369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45975.338479745369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45975.338479745369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45975.338479745369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45975.338479745369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45975.338479745369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45975.338479745369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45975.338479745369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45975.338479745369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45975.338479745369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45975.338479745369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45975.338479745369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45975.338479745369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45975.338479745369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45975.338479745369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45975.338479745369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45975.338479745369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45975.338479745369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45975.338479745369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45975.338479745369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45975.338479745369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45975.338479745369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45975.338479745369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45975.338479745369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45975.338479745369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45975.338479745369</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H4" sqref="H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39108</v>
      </c>
      <c r="B2" s="61" t="str">
        <f>IFERROR(VLOOKUP(D2,DB!A:K,11,0),"")</f>
        <v>R3</v>
      </c>
      <c r="C2" s="18">
        <v>4</v>
      </c>
      <c r="D2" s="18" t="s">
        <v>25069</v>
      </c>
      <c r="E2" s="18" t="s">
        <v>39021</v>
      </c>
      <c r="F2" s="20"/>
      <c r="G2" s="21">
        <f t="shared" ref="G2:G65" ca="1" si="0">IFERROR(NOW()-F2,"-")</f>
        <v>45975.338479745369</v>
      </c>
      <c r="H2" s="22">
        <v>45975.317962962959</v>
      </c>
      <c r="I2" s="19" t="str">
        <f>IFERROR(VLOOKUP(D2,DB!A:F,6,0),"")</f>
        <v>SCECO</v>
      </c>
      <c r="J2" s="18" t="str">
        <f>IFERROR(VLOOKUP(D2,DB!A:G,7,0),"")</f>
        <v>Vandalized</v>
      </c>
      <c r="K2" s="45" t="s">
        <v>39109</v>
      </c>
      <c r="L2" s="23" t="str">
        <f>IFERROR(VLOOKUP(D2,DB!A:I,9,0),"")</f>
        <v>Latis</v>
      </c>
    </row>
    <row r="3" spans="1:13" ht="15" customHeight="1">
      <c r="A3" s="19"/>
      <c r="B3" s="61" t="str">
        <f>IFERROR(VLOOKUP(D3,DB!A:K,11,0),"")</f>
        <v/>
      </c>
      <c r="C3" s="18"/>
      <c r="D3" s="18"/>
      <c r="E3" s="18"/>
      <c r="F3" s="20"/>
      <c r="G3" s="21">
        <f t="shared" ca="1" si="0"/>
        <v>45975.338479745369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45975.338479745369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45975.338479745369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45975.338479745369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45975.338479745369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45975.338479745369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45975.338479745369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45975.338479745369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45975.338479745369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45975.338479745369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45975.338479745369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45975.338479745369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45975.338479745369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45975.338479745369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45975.338479745369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45975.338479745369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45975.338479745369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45975.338479745369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45975.338479745369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45975.338479745369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45975.338479745369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45975.338479745369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45975.338479745369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45975.338479745369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45975.338479745369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45975.338479745369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45975.338479745369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45975.338479745369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45975.338479745369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45975.338479745369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45975.338479745369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45975.338479745369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45975.338479745369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45975.338479745369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45975.338479745369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45975.338479745369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45975.338479745369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45975.338479745369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45975.338479745369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45975.338479745369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45975.338479745369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45975.338479745369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45975.338479745369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45975.338479745369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45975.338479745369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45975.338479745369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45975.338479745369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45975.338479745369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45975.338479745369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45975.338479745369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45975.338479745369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45975.338479745369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45975.338479745369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45975.338479745369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45975.338479745369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45975.338479745369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45975.338479745369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45975.338479745369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45975.338479745369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45975.338479745369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45975.338479745369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45975.338479745369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45975.338479745369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45975.338479745369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45975.338479745369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45975.338479745369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45975.338479745369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45975.338479745369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45975.338479745369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45975.338479745369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45975.338479745369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45975.338479745369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45975.338479745369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45975.338479745369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45975.338479745369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45975.338479745369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45975.338479745369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45975.338479745369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45975.338479745369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45975.338479745369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45975.338479745369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45975.338479745369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45975.338479745369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45975.338479745369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45975.338479745369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45975.338479745369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45975.338479745369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45975.338479745369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45975.338479745369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45975.338479745369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45975.338479745369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45975.338479745369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45975.338479745369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45975.338479745369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45975.338479745369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45975.338479745369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45975.338479745369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45975.338479745369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45975.338479745369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45975.338479745369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45975.338479745369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45975.338479745369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45975.338479745369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45975.338479745369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45975.338479745369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45975.338479745369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45975.338479745369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45975.338479745369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45975.338479745369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45975.338479745369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45975.338479745369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45975.338479745369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45975.338479745369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45975.338479745369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45975.338479745369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45975.338479745369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45975.338479745369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45975.338479745369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45975.338479745369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45975.338479745369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45975.338479745369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45975.338479745369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45975.338479745369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45975.338479745369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45975.338479745369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45975.338479745369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45975.338479745369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45975.338479745369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45975.338479745369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45975.338479745369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45975.338479745369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45975.338479745369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45975.338479745369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45975.338479745369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45975.338479745369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45975.338479745369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45975.338479745369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45975.338479745369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45975.338479745369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45975.338479745369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45975.338479745369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45975.338479745369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45975.338479745369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45975.338479745369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45975.338479745369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45975.338479745369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45975.338479745369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45975.338479745369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45975.338479745369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45975.338479745369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45975.338479745369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45975.338479745369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45975.338479745369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45975.338479745369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45975.338479745369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45975.338479745369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45975.338479745369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45975.338479745369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45975.338479745369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45975.338479745369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45975.338479745369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45975.338479745369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45975.338479745369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45975.338479745369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45975.338479745369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45975.338479745369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45975.338479745369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45975.338479745369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45975.338479745369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45975.338479745369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45975.338479745369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45975.338479745369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45975.338479745369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45975.338479745369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45975.338479745369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45975.338479745369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45975.338479745369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45975.338479745369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45975.338479745369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45975.338479745369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45975.338479745369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45975.338479745369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45975.338479745369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45975.338479745369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45975.338479745369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45975.338479745369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45975.338479745369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45975.338479745369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45975.338479745369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45975.338479745369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45975.338479745369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45975.338479745369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45975.338479745369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45975.338479745369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45975.338479745369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45975.338479745369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45975.338479745369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45975.338479745369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45975.338479745369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45975.338479745369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45975.338479745369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45975.338479745369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45975.338479745369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45975.338479745369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45975.338479745369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45975.338479745369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45975.338479745369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45975.338479745369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45975.338479745369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45975.338479745369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45975.338479745369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45975.338479745369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45975.338479745369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45975.338479745369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45975.338479745369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45975.338479745369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45975.338479745369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45975.338479745369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45975.338479745369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45975.338479745369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45975.338479745369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45975.338479745369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45975.338479745369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45975.338479745369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45975.338479745369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45975.338479745369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45975.338479745369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45975.338479745369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45975.338479745369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45975.338479745369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45975.338479745369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45975.338479745369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45975.338479745369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45975.338479745369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45975.338479745369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45975.338479745369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45975.338479745369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45975.338479745369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45975.338479745369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45975.338479745369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45975.338479745369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45975.338479745369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45975.338479745369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45975.338479745369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45975.338479745369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45975.338479745369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45975.338479745369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45975.338479745369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45975.338479745369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45975.338479745369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45975.338479745369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45975.338479745369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45975.338479745369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45975.338479745369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45975.338479745369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45975.338479745369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45975.338479745369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45975.338479745369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45975.338479745369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45975.338479745369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45975.338479745369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45975.338479745369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45975.338479745369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45975.338479745369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45975.338479745369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45975.338479745369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45975.338479745369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45975.338479745369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45975.338479745369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45975.338479745369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45975.338479745369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45975.338479745369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45975.338479745369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45975.338479745369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45975.338479745369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45975.338479745369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45975.338479745369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45975.338479745369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45975.338479745369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45975.338479745369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45975.338479745369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45975.338479745369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45975.338479745369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45975.338479745369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45975.338479745369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45975.338479745369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45975.338479745369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45975.338479745369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45975.338479745369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45975.338479745369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45975.338479745369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45975.338479745369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45975.338479745369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45975.338479745369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45975.338479745369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45975.338479745369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45975.338479745369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45975.338479745369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45975.338479745369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45975.338479745369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45975.338479745369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45975.338479745369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45975.338479745369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45975.338479745369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45975.338479745369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45975.338479745369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45975.338479745369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45975.338479745369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45975.338479745369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45975.338479745369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45975.338479745369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45975.338479745369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45975.338479745369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45975.338479745369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45975.338479745369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45975.338479745369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45975.338479745369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45975.338479745369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45975.338479745369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45975.338479745369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45975.338479745369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45975.338479745369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45975.338479745369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45975.338479745369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45975.338479745369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45975.338479745369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45975.338479745369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45975.338479745369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45975.338479745369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45975.338479745369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45975.338479745369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45975.338479745369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45975.338479745369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45975.338479745369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45975.338479745369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45975.338479745369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45975.338479745369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45975.338479745369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45975.338479745369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45975.338479745369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45975.338479745369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45975.338479745369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45975.338479745369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45975.338479745369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45975.338479745369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45975.338479745369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45975.338479745369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45975.338479745369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45975.338479745369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45975.338479745369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45975.338479745369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45975.338479745369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45975.338479745369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45975.338479745369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45975.338479745369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45975.338479745369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45975.338479745369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45975.338479745369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45975.338479745369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45975.338479745369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45975.338479745369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45975.338479745369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45975.338479745369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45975.338479745369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45975.338479745369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45975.338479745369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45975.338479745369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45975.338479745369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45975.338479745369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45975.338479745369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45975.338479745369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45975.338479745369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45975.338479745369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45975.338479745369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45975.338479745369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45975.338479745369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45975.338479745369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45975.338479745369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45975.338479745369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45975.338479745369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45975.338479745369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45975.338479745369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45975.338479745369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45975.338479745369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45975.338479745369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45975.338479745369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45975.338479745369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45975.338479745369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45975.338479745369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45975.338479745369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45975.338479745369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45975.338479745369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45975.338479745369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45975.338479745369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45975.338479745369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45975.338479745369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45975.338479745369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45975.338479745369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45975.338479745369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45975.338479745369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45975.338479745369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45975.338479745369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45975.338479745369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45975.338479745369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45975.338479745369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45975.338479745369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45975.338479745369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45975.338479745369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45975.338479745369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45975.338479745369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45975.338479745369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45975.338479745369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45975.338479745369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45975.338479745369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45975.338479745369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45975.338479745369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45975.338479745369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45975.338479745369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45975.338479745369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45975.338479745369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45975.338479745369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45975.338479745369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45975.338479745369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45975.338479745369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45975.338479745369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45975.338479745369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45975.338479745369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45975.338479745369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45975.338479745369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45975.338479745369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45975.338479745369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45975.338479745369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45975.338479745369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45975.338479745369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45975.338479745369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45975.338479745369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45975.338479745369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45975.338479745369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45975.338479745369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45975.338479745369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45975.338479745369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45975.338479745369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45975.338479745369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45975.338479745369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45975.338479745369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45975.338479745369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45975.338479745369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45975.338479745369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45975.338479745369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45975.338479745369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45975.338479745369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45975.338479745369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45975.338479745369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45975.338479745369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45975.338479745369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45975.338479745369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45975.338479745369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45975.338479745369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45975.338479745369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45975.338479745369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45975.338479745369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45975.338479745369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45975.338479745369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45975.338479745369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45975.338479745369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45975.338479745369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45975.338479745369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45975.338479745369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45975.338479745369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45975.338479745369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45975.338479745369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45975.338479745369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45975.338479745369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45975.338479745369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45975.338479745369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45975.338479745369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45975.338479745369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45975.338479745369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45975.338479745369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45975.338479745369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45975.338479745369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45975.338479745369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45975.338479745369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45975.338479745369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45975.338479745369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45975.338479745369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45975.338479745369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45975.338479745369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45975.338479745369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45975.338479745369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45975.338479745369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45975.338479745369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45975.338479745369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45975.338479745369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45975.338479745369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45975.338479745369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45975.338479745369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45975.338479745369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45975.338479745369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45975.338479745369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45975.338479745369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45975.338479745369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45975.338479745369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45975.338479745369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45975.338479745369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45975.338479745369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45975.338479745369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45975.338479745369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45975.338479745369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45975.338479745369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45975.338479745369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45975.338479745369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45975.338479745369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45975.338479745369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45975.338479745369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45975.338479745369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45975.338479745369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45975.338479745369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45975.338479745369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45975.338479745369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45975.338479745369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45975.338479745369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45975.338479745369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45975.338479745369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45975.338479745369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45975.338479745369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45975.338479745369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45975.338479745369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45975.338479745369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45975.338479745369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45975.338479745369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45975.338479745369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45975.338479745369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45975.338479745369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45975.338479745369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45975.338479745369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45975.338479745369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45975.338479745369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45975.338479745369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45975.338479745369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45975.338479745369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45975.338479745369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45975.338479745369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45975.338479745369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45975.338479745369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45975.338479745369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45975.338479745369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45975.338479745369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45975.338479745369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45975.338479745369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45975.338479745369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45975.338479745369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45975.338479745369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45975.338479745369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45975.338479745369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45975.338479745369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45975.338479745369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45975.338479745369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45975.338479745369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45975.338479745369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45975.338479745369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45975.338479745369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45975.338479745369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45975.338479745369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45975.338479745369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45975.338479745369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45975.338479745369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45975.338479745369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45975.338479745369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45975.338479745369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45975.338479745369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45975.338479745369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45975.338479745369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45975.338479745369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45975.338479745369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45975.338479745369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45975.338479745369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45975.338479745369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45975.338479745369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45975.338479745369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45975.338479745369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45975.338479745369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45975.338479745369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45975.338479745369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45975.338479745369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45975.338479745369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45975.338479745369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45975.338479745369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45975.338479745369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45975.338479745369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45975.338479745369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45975.338479745369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45975.338479745369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45975.338479745369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45975.338479745369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45975.338479745369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45975.338479745369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45975.338479745369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45975.338479745369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45975.338479745369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45975.338479745369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45975.338479745369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45975.338479745369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45975.338479745369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45975.338479745369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45975.338479745369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45975.338479745369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45975.338479745369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45975.338479745369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45975.338479745369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45975.338479745369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45975.338479745369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45975.338479745369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45975.338479745369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45975.338479745369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45975.338479745369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45975.338479745369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45975.338479745369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45975.338479745369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45975.338479745369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45975.338479745369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45975.338479745369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45975.338479745369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45975.338479745369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45975.338479745369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45975.338479745369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45975.338479745369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45975.338479745369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45975.338479745369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45975.338479745369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45975.338479745369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45975.338479745369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45975.338479745369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45975.338479745369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45975.338479745369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45975.338479745369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45975.338479745369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45975.338479745369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45975.338479745369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45975.338479745369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45975.338479745369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45975.338479745369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45975.338479745369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45975.338479745369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45975.338479745369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45975.338479745369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45975.338479745369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45975.338479745369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45975.338479745369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45975.338479745369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45975.338479745369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45975.338479745369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45975.338479745369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45975.338479745369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45975.338479745369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45975.338479745369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45975.338479745369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45975.338479745369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45975.338479745369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45975.338479745369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45975.338479745369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45975.338479745369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45975.338479745369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45975.338479745369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45975.338479745369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45975.338479745369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45975.338479745369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45975.338479745369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45975.338479745369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45975.338479745369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45975.338479745369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45975.338479745369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45975.338479745369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45975.338479745369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45975.338479745369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45975.338479745369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45975.338479745369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45975.338479745369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45975.338479745369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45975.338479745369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45975.338479745369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45975.338479745369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45975.338479745369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45975.338479745369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45975.338479745369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45975.338479745369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45975.338479745369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45975.338479745369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45975.338479745369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45975.338479745369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45975.338479745369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45975.338479745369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45975.338479745369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45975.338479745369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45975.338479745369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45975.338479745369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45975.338479745369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45975.338479745369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45975.338479745369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45975.338479745369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45975.338479745369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45975.338479745369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45975.338479745369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45975.338479745369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45975.338479745369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45975.338479745369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45975.338479745369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45975.338479745369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45975.338479745369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45975.338479745369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45975.338479745369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45975.338479745369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45975.338479745369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45975.338479745369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45975.338479745369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45975.338479745369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45975.338479745369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45975.338479745369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45975.338479745369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45975.338479745369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45975.338479745369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45975.338479745369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45975.338479745369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45975.338479745369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45975.338479745369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45975.338479745369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45975.338479745369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45975.338479745369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45975.338479745369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45975.338479745369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45975.338479745369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45975.338479745369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45975.338479745369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45975.338479745369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45975.338479745369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45975.338479745369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45975.338479745369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45975.338479745369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45975.338479745369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45975.338479745369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45975.338479745369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45975.338479745369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45975.338479745369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45975.338479745369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45975.338479745369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45975.338479745369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45975.338479745369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45975.338479745369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45975.338479745369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45975.338479745369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45975.338479745369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45975.338479745369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45975.338479745369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45975.338479745369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45975.338479745369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45975.338479745369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45975.338479745369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45975.338479745369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45975.338479745369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45975.338479745369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45975.338479745369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45975.338479745369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45975.338479745369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45975.338479745369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45975.338479745369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45975.338479745369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45975.338479745369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45975.338479745369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45975.338479745369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45975.338479745369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45975.338479745369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45975.338479745369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45975.338479745369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45975.338479745369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45975.338479745369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45975.338479745369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45975.338479745369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45975.338479745369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45975.338479745369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45975.338479745369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45975.338479745369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45975.338479745369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45975.338479745369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45975.338479745369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45975.338479745369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45975.338479745369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45975.338479745369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45975.338479745369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45975.338479745369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45975.338479745369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45975.338479745369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45975.338479745369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45975.338479745369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45975.338479745369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45975.338479745369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45975.338479745369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45975.338479745369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45975.338479745369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45975.338479745369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45975.338479745369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45975.338479745369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45975.338479745369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45975.338479745369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45975.338479745369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45975.338479745369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45975.338479745369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45975.338479745369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45975.338479745369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45975.338479745369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45975.338479745369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45975.338479745369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45975.338479745369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45975.338479745369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45975.338479745369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45975.338479745369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45975.338479745369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45975.338479745369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45975.338479745369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45975.338479745369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45975.338479745369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45975.338479745369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45975.338479745369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45975.338479745369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45975.338479745369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45975.338479745369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45975.338479745369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45975.338479745369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45975.338479745369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45975.338479745369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45975.338479745369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45975.338479745369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45975.338479745369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45975.338479745369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45975.338479745369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45975.338479745369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45975.338479745369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45975.338479745369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45975.338479745369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45975.338479745369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45975.338479745369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45975.338479745369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45975.338479745369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45975.338479745369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45975.338479745369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45975.338479745369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45975.338479745369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45975.338479745369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45975.338479745369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45975.338479745369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45975.338479745369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45975.338479745369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45975.338479745369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45975.338479745369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45975.338479745369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45975.338479745369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45975.338479745369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45975.338479745369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45975.338479745369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45975.338479745369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45975.338479745369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45975.338479745369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45975.338479745369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45975.338479745369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45975.338479745369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45975.338479745369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45975.338479745369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45975.338479745369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45975.338479745369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45975.338479745369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45975.338479745369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45975.338479745369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45975.338479745369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45975.338479745369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45975.338479745369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45975.338479745369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45975.338479745369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45975.338479745369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45975.338479745369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45975.338479745369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45975.338479745369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45975.338479745369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45975.338479745369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45975.338479745369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45975.338479745369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45975.338479745369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45975.338479745369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45975.338479745369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45975.338479745369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45975.338479745369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45975.338479745369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45975.338479745369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45975.338479745369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45975.338479745369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45975.338479745369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45975.338479745369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45975.338479745369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45975.338479745369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45975.338479745369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45975.338479745369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45975.338479745369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45975.338479745369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45975.338479745369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45975.338479745369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45975.338479745369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45975.338479745369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45975.338479745369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45975.338479745369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45975.338479745369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45975.338479745369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45975.338479745369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45975.338479745369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45975.338479745369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45975.338479745369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45975.338479745369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45975.338479745369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45975.338479745369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45975.338479745369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45975.338479745369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45975.338479745369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45975.338479745369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45975.338479745369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45975.338479745369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45975.338479745369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45975.338479745369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45975.338479745369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45975.338479745369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45975.338479745369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45975.338479745369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45975.338479745369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45975.338479745369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45975.338479745369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45975.338479745369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45975.338479745369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45975.338479745369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45975.338479745369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45975.338479745369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45975.338479745369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45975.338479745369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45975.338479745369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45975.338479745369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45975.338479745369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45975.338479745369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45975.338479745369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45975.338479745369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45975.338479745369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45975.338479745369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45975.338479745369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45975.338479745369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45975.338479745369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45975.338479745369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45975.338479745369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45975.338479745369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45975.338479745369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45975.338479745369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45975.338479745369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45975.338479745369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45975.338479745369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45975.338479745369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45975.338479745369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45975.338479745369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45975.338479745369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45975.338479745369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45975.338479745369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45975.338479745369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45975.338479745369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45975.338479745369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45975.338479745369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45975.338479745369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45975.338479745369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45975.338479745369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45975.338479745369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45975.338479745369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45975.338479745369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45975.338479745369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45975.338479745369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45975.338479745369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45975.338479745369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45975.338479745369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45975.338479745369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45975.338479745369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45975.338479745369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45975.338479745369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45975.338479745369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45975.338479745369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45975.338479745369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45975.338479745369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45975.338479745369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45975.338479745369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45975.338479745369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45975.338479745369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45975.338479745369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45975.338479745369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45975.338479745369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45975.338479745369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45975.338479745369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45975.338479745369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45975.338479745369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45975.338479745369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45975.338479745369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45975.338479745369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45975.338479745369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45975.338479745369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45975.338479745369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45975.338479745369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45975.338479745369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45975.338479745369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45975.338479745369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45975.338479745369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45975.338479745369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45975.338479745369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45975.338479745369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45975.338479745369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45975.338479745369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45975.338479745369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45975.338479745369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45975.338479745369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45975.338479745369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45975.338479745369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45975.338479745369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45975.338479745369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45975.338479745369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45975.338479745369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45975.338479745369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45975.338479745369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45975.338479745369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45975.338479745369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45975.338479745369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45975.338479745369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45975.338479745369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45975.338479745369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45975.338479745369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45975.338479745369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45975.338479745369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45975.338479745369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45975.338479745369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45975.338479745369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45975.338479745369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45975.338479745369</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271.85776215277292</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31284</v>
      </c>
      <c r="E3" s="95" t="s">
        <v>39021</v>
      </c>
      <c r="F3" s="96">
        <v>45975.324305555558</v>
      </c>
      <c r="G3" s="97">
        <f ca="1">IFERROR(NOW()-F3,"")</f>
        <v>1.4174189811456017E-2</v>
      </c>
      <c r="H3" s="96">
        <v>45975.308518518519</v>
      </c>
      <c r="I3" s="135" t="str">
        <f>IFERROR(VLOOKUP(D3,DB!A:F,6,0),"")</f>
        <v>SCECO</v>
      </c>
      <c r="J3" s="135" t="str">
        <f>IFERROR(VLOOKUP(D3,DB!A:G,7,0),"")</f>
        <v>Weak</v>
      </c>
      <c r="K3" s="98" t="s">
        <v>39113</v>
      </c>
      <c r="L3" s="92" t="str">
        <f>IFERROR(VLOOKUP(D3,DB!A:I,9,0),"")</f>
        <v>Latis</v>
      </c>
    </row>
    <row r="4" spans="1:16" ht="15" customHeight="1">
      <c r="A4" s="135" t="s">
        <v>39114</v>
      </c>
      <c r="B4" s="135" t="str">
        <f>IFERROR(VLOOKUP(D4,DB!A:K,11,0),"")</f>
        <v>R4</v>
      </c>
      <c r="C4" s="94">
        <v>3</v>
      </c>
      <c r="D4" s="92" t="s">
        <v>29169</v>
      </c>
      <c r="E4" s="95" t="s">
        <v>39100</v>
      </c>
      <c r="F4" s="96"/>
      <c r="G4" s="97">
        <f ca="1">IFERROR(NOW()-F4,"")</f>
        <v>45975.338479745369</v>
      </c>
      <c r="H4" s="96">
        <v>45975.322800925926</v>
      </c>
      <c r="I4" s="135" t="str">
        <f>IFERROR(VLOOKUP(D4,DB!A:F,6,0),"")</f>
        <v>Generator-SG</v>
      </c>
      <c r="J4" s="135" t="str">
        <f>IFERROR(VLOOKUP(D4,DB!A:G,7,0),"")</f>
        <v>Vandalized</v>
      </c>
      <c r="K4" s="98" t="s">
        <v>39115</v>
      </c>
      <c r="L4" s="92" t="str">
        <f>IFERROR(VLOOKUP(D4,DB!A:I,9,0),"")</f>
        <v>Latis</v>
      </c>
    </row>
    <row r="5" spans="1:16" ht="15" customHeight="1">
      <c r="A5" s="135"/>
      <c r="B5" s="135" t="str">
        <f>IFERROR(VLOOKUP(D5,DB!A:K,11,0),"")</f>
        <v/>
      </c>
      <c r="C5" s="94"/>
      <c r="D5" s="92"/>
      <c r="E5" s="95"/>
      <c r="F5" s="96"/>
      <c r="G5" s="97">
        <f ca="1">IFERROR(NOW()-F5,"")</f>
        <v>45975.338479745369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45975.338479745369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45975.338479745369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45975.338479745369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45975.338479745369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45975.338479745369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45975.338479745369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45975.338479745369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45975.338479745369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45975.338479745369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45975.338479745369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45975.338479745369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45975.338479745369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45975.338479745369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45975.338479745369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45975.338479745369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45975.338479745369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45975.338479745369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45975.338479745369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45975.338479745369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45975.338479745369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45975.338479745369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45975.338479745369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45975.338479745369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45975.338479745369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45975.338479745369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45975.338479745369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45975.338479745369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45975.338479745369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45975.338479745369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45975.338479745369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45975.338479745369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45975.338479745369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45975.338479745369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45975.338479745369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45975.338479745369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45975.338479745369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45975.338479745369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45975.338479745369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45975.338479745369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45975.338479745369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45975.338479745369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45975.338479745369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45975.338479745369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45975.338479745369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45975.338479745369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45975.338479745369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45975.338479745369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45975.338479745369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45975.338479745369</v>
      </c>
      <c r="H54" s="96"/>
      <c r="I54" s="135" t="str">
        <f>IFERROR(VLOOKUP(D54,DB!A:F,6,0),"")</f>
        <v/>
      </c>
      <c r="J54" s="135" t="str">
        <f>IFERROR(VLOOKUP(D54,DB!A:G,7,0),"")</f>
        <v/>
      </c>
      <c r="K54" s="98"/>
      <c r="L54" s="92"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5"/>
  <sheetViews>
    <sheetView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83.506419560180802</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49.149602430552477</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 ca="1" si="1">IFERROR(NOW()-F4,"")</f>
        <v>26.677368634256709</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s="106" customFormat="1">
      <c r="A6" s="124" t="s">
        <v>39124</v>
      </c>
      <c r="B6" s="124" t="str">
        <f>IFERROR(VLOOKUP(D6,DB!A:K,11,0),"")</f>
        <v>R5</v>
      </c>
      <c r="C6" s="124">
        <v>1</v>
      </c>
      <c r="D6" s="124" t="s">
        <v>36049</v>
      </c>
      <c r="E6" s="124" t="s">
        <v>39021</v>
      </c>
      <c r="F6" s="157">
        <v>45974.832604166666</v>
      </c>
      <c r="G6" s="126">
        <f ca="1">IFERROR(NOW()-F6,"")</f>
        <v>0.50587557870312594</v>
      </c>
      <c r="H6" s="125">
        <v>45974.826354166667</v>
      </c>
      <c r="I6" s="124" t="str">
        <f>IFERROR(VLOOKUP(D6,DB!A:F,6,0),"")</f>
        <v>Generator-SG</v>
      </c>
      <c r="J6" s="124" t="str">
        <f>IFERROR(VLOOKUP(D6,DB!A:G,7,0),"")</f>
        <v>Vandalized</v>
      </c>
      <c r="K6" s="124" t="s">
        <v>39125</v>
      </c>
      <c r="L6" s="124" t="str">
        <f>IFERROR(VLOOKUP(D6,DB!A:I,9,0),"")</f>
        <v>Latis</v>
      </c>
    </row>
    <row r="7" spans="1:13">
      <c r="A7" s="124"/>
      <c r="B7" s="124" t="str">
        <f>IFERROR(VLOOKUP(D7,DB!A:K,11,0),"")</f>
        <v/>
      </c>
      <c r="C7" s="124"/>
      <c r="D7" s="124"/>
      <c r="E7" s="124"/>
      <c r="F7" s="124"/>
      <c r="G7" s="126">
        <f t="shared" ref="G7:G68" ca="1" si="2">IFERROR(NOW()-F7,"")</f>
        <v>45975.338479745369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45975.338479745369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45975.338479745369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45975.338479745369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45975.338479745369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45975.338479745369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45975.338479745369</v>
      </c>
      <c r="H13" s="125"/>
      <c r="I13" s="124" t="str">
        <f>IFERROR(VLOOKUP(D13,DB!A:F,6,0),"")</f>
        <v/>
      </c>
      <c r="J13" s="124" t="str">
        <f>IFERROR(VLOOKUP(D13,DB!A:G,7,0),"")</f>
        <v/>
      </c>
      <c r="K13" s="124"/>
      <c r="L13" s="124" t="str">
        <f>IFERROR(VLOOKUP(D13,DB!A:I,9,0),"")</f>
        <v/>
      </c>
    </row>
    <row r="14" spans="1:13">
      <c r="A14" s="124"/>
      <c r="B14" s="124" t="str">
        <f>IFERROR(VLOOKUP(D14,DB!A:K,11,0),"")</f>
        <v/>
      </c>
      <c r="C14" s="124"/>
      <c r="D14" s="158"/>
      <c r="E14" s="124"/>
      <c r="F14" s="124"/>
      <c r="G14" s="126">
        <f t="shared" ca="1" si="2"/>
        <v>45975.338479745369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45975.338479745369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45975.338479745369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45975.338479745369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45975.338479745369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45975.338479745369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45975.338479745369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45975.338479745369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45975.338479745369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45975.338479745369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45975.338479745369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45975.338479745369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45975.338479745369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45975.338479745369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45975.338479745369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45975.338479745369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45975.338479745369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45975.338479745369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45975.338479745369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45975.338479745369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45975.338479745369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45975.338479745369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45975.338479745369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45975.338479745369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45975.338479745369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45975.338479745369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45975.338479745369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45975.338479745369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45975.338479745369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45975.338479745369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45975.338479745369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45975.338479745369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45975.338479745369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45975.338479745369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45975.338479745369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45975.338479745369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45975.338479745369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45975.338479745369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45975.338479745369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45975.338479745369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45975.338479745369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45975.338479745369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45975.338479745369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45975.338479745369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45975.338479745369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45975.338479745369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45975.338479745369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45975.338479745369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45975.338479745369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45975.338479745369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45975.338479745369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45975.338479745369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45975.338479745369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45975.338479745369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45975.338479745369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ref="G69:G132" ca="1" si="3">IFERROR(NOW()-F69,"")</f>
        <v>45975.338479745369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45975.338479745369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45975.338479745369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45975.338479745369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45975.338479745369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45975.338479745369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45975.338479745369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45975.338479745369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45975.338479745369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45975.338479745369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45975.338479745369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45975.338479745369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45975.338479745369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45975.338479745369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45975.338479745369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45975.338479745369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45975.338479745369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45975.338479745369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45975.338479745369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45975.338479745369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45975.338479745369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45975.338479745369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45975.338479745369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45975.338479745369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45975.338479745369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45975.338479745369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45975.338479745369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45975.338479745369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45975.338479745369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45975.338479745369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45975.338479745369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45975.338479745369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45975.338479745369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45975.338479745369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45975.338479745369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45975.338479745369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45975.338479745369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45975.338479745369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45975.338479745369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45975.338479745369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45975.338479745369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45975.338479745369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45975.338479745369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45975.338479745369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45975.338479745369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45975.338479745369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45975.338479745369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45975.338479745369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45975.338479745369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45975.338479745369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45975.338479745369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45975.338479745369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45975.338479745369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45975.338479745369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45975.338479745369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45975.338479745369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45975.338479745369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45975.338479745369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45975.338479745369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45975.338479745369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45975.338479745369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45975.338479745369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45975.338479745369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45975.338479745369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ref="G133:G196" ca="1" si="4">IFERROR(NOW()-F133,"")</f>
        <v>45975.338479745369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45975.338479745369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45975.338479745369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45975.338479745369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45975.338479745369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45975.338479745369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45975.338479745369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45975.338479745369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45975.338479745369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45975.338479745369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45975.338479745369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45975.338479745369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45975.338479745369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45975.338479745369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45975.338479745369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45975.338479745369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45975.338479745369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45975.338479745369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45975.338479745369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45975.338479745369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45975.338479745369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45975.338479745369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45975.338479745369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45975.338479745369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45975.338479745369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45975.338479745369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45975.338479745369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45975.338479745369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45975.338479745369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45975.338479745369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45975.338479745369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45975.338479745369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45975.338479745369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45975.338479745369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45975.338479745369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45975.338479745369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45975.338479745369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45975.338479745369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45975.338479745369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45975.338479745369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45975.338479745369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45975.338479745369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45975.338479745369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45975.338479745369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45975.338479745369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45975.338479745369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45975.338479745369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45975.338479745369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45975.338479745369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45975.338479745369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45975.338479745369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45975.338479745369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45975.338479745369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45975.338479745369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45975.338479745369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45975.338479745369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45975.338479745369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45975.338479745369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45975.338479745369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45975.338479745369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45975.338479745369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45975.338479745369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45975.338479745369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45975.338479745369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ref="G197:G260" ca="1" si="5">IFERROR(NOW()-F197,"")</f>
        <v>45975.338479745369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45975.338479745369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45975.338479745369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45975.338479745369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45975.338479745369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45975.338479745369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45975.338479745369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45975.338479745369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45975.338479745369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45975.338479745369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45975.338479745369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45975.338479745369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45975.338479745369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45975.338479745369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45975.338479745369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45975.338479745369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45975.338479745369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45975.338479745369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45975.338479745369</v>
      </c>
      <c r="H215" s="124"/>
      <c r="I215" s="124" t="str">
        <f>IFERROR(VLOOKUP(D215,DB!A:F,6,0),"")</f>
        <v/>
      </c>
      <c r="J215" s="124" t="str">
        <f>IFERROR(VLOOKUP(D215,DB!A:G,7,0),"")</f>
        <v/>
      </c>
      <c r="K215" s="124"/>
      <c r="L215" s="124" t="str">
        <f>IFERROR(VLOOKUP(D215,DB!A:I,9,0),"")</f>
        <v/>
      </c>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39126</v>
      </c>
      <c r="B2" s="141" t="str">
        <f>IFERROR(VLOOKUP(D2,DB!A:K,11,0),"")</f>
        <v>R6</v>
      </c>
      <c r="C2" s="142">
        <v>1</v>
      </c>
      <c r="D2" s="141" t="s">
        <v>35357</v>
      </c>
      <c r="E2" s="124" t="s">
        <v>39127</v>
      </c>
      <c r="F2" s="159">
        <v>45975.140439814815</v>
      </c>
      <c r="G2" s="75">
        <f ca="1">IFERROR(NOW()-F2,"-")</f>
        <v>0.19803993055393221</v>
      </c>
      <c r="H2" s="143">
        <v>45975.150659722225</v>
      </c>
      <c r="I2" s="141" t="str">
        <f>IFERROR(VLOOKUP(D2,DB!A:F,6,0),"")</f>
        <v>SCECO</v>
      </c>
      <c r="J2" s="141" t="str">
        <f>IFERROR(VLOOKUP(D2,DB!A:G,7,0),"")</f>
        <v>Dead</v>
      </c>
      <c r="K2" s="144" t="s">
        <v>39128</v>
      </c>
      <c r="L2" s="145" t="str">
        <f>IFERROR(VLOOKUP(D2,DB!A:I,9,0),"")</f>
        <v>Latis</v>
      </c>
    </row>
    <row r="3" spans="1:16382" ht="31.5" customHeight="1">
      <c r="A3" s="140"/>
      <c r="B3" s="141" t="str">
        <f>IFERROR(VLOOKUP(D3,DB!A:K,11,0),"")</f>
        <v/>
      </c>
      <c r="C3" s="142"/>
      <c r="D3" s="141"/>
      <c r="E3" s="124"/>
      <c r="F3"/>
      <c r="G3" s="75">
        <f ca="1">IFERROR(NOW()-F3,"-")</f>
        <v>45975.338479745369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45975.338479745369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45975.338479745369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45975.338479745369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45975.338479745369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45975.338479745369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45975.338479745369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45975.338479745369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45975.338479745369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45975.338479745369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45975.338479745369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45975.338479745369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45975.338479745369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45975.338479745369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45975.338479745369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45975.338479745369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45975.338479745369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45975.338479745369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45975.338479745369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45975.338479745369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45975.338479745369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45975.338479745369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45975.338479745369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45975.338479745369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45975.338479745369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45975.338479745369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45975.338479745369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45975.338479745369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45975.338479745369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45975.338479745369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45975.338479745369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45975.338479745369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45975.338479745369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45975.338479745369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45975.338479745369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45975.338479745369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45975.338479745369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45975.338479745369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45975.338479745369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45975.338479745369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45975.338479745369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45975.338479745369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45975.338479745369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45975.338479745369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45975.338479745369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45975.338479745369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45975.338479745369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45975.338479745369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45975.338479745369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45975.338479745369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45975.338479745369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45975.338479745369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45975.338479745369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45975.338479745369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45975.338479745369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45975.338479745369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45975.338479745369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45975.338479745369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45975.338479745369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45975.338479745369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45975.338479745369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45975.338479745369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45975.338479745369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45975.338479745369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45975.338479745369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45975.338479745369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45975.338479745369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45975.338479745369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45975.338479745369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45975.338479745369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45975.338479745369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45975.338479745369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45975.338479745369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45975.338479745369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45975.338479745369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45975.338479745369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45975.338479745369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45975.338479745369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45975.338479745369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45975.338479745369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45975.338479745369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45975.338479745369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45975.338479745369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45975.338479745369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45975.338479745369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45975.338479745369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45975.338479745369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45975.338479745369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45975.338479745369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45975.338479745369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45975.338479745369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45975.338479745369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45975.338479745369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45975.338479745369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45975.338479745369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45975.338479745369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45975.338479745369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45975.338479745369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45975.338479745369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45975.338479745369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45975.338479745369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45975.338479745369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45975.338479745369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45975.338479745369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45975.338479745369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45975.338479745369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45975.338479745369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45975.338479745369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45975.338479745369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45975.338479745369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45975.338479745369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45975.338479745369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45975.338479745369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45975.338479745369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45975.338479745369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45975.338479745369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45975.338479745369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45975.338479745369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45975.338479745369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45975.338479745369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45975.338479745369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45975.338479745369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45975.338479745369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45975.338479745369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45975.338479745369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45975.338479745369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45975.338479745369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45975.338479745369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45975.338479745369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45975.338479745369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45975.338479745369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45975.338479745369</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2025-11-14T05:07:32Z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